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work\2026\вересень\НАЯВНІСТЬ\"/>
    </mc:Choice>
  </mc:AlternateContent>
  <bookViews>
    <workbookView xWindow="0" yWindow="1575" windowWidth="19320" windowHeight="79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_FilterDatabase" localSheetId="0" hidden="1">Лист1!$G$5:$Z$2213</definedName>
  </definedNames>
  <calcPr calcId="162913"/>
</workbook>
</file>

<file path=xl/calcChain.xml><?xml version="1.0" encoding="utf-8"?>
<calcChain xmlns="http://schemas.openxmlformats.org/spreadsheetml/2006/main">
  <c r="T2209" i="1" l="1"/>
  <c r="Q7" i="1" l="1"/>
  <c r="Q1824" i="1" l="1"/>
  <c r="R1824" i="1" s="1"/>
  <c r="Q1637" i="1"/>
  <c r="R1637" i="1" s="1"/>
  <c r="Q1646" i="1"/>
  <c r="R1646" i="1" s="1"/>
  <c r="Q1647" i="1"/>
  <c r="R1647" i="1" s="1"/>
  <c r="Q1656" i="1"/>
  <c r="R1656" i="1" s="1"/>
  <c r="Q1678" i="1"/>
  <c r="R1678" i="1" s="1"/>
  <c r="Q1683" i="1"/>
  <c r="R1683" i="1" s="1"/>
  <c r="Q1696" i="1"/>
  <c r="R1696" i="1" s="1"/>
  <c r="Q1700" i="1"/>
  <c r="R1700" i="1" s="1"/>
  <c r="Q1705" i="1"/>
  <c r="R1705" i="1" s="1"/>
  <c r="Q1733" i="1"/>
  <c r="R1733" i="1" s="1"/>
  <c r="Q1636" i="1"/>
  <c r="R1636" i="1" s="1"/>
  <c r="Q1644" i="1"/>
  <c r="R1644" i="1" s="1"/>
  <c r="Q1645" i="1"/>
  <c r="R1645" i="1" s="1"/>
  <c r="Q1649" i="1"/>
  <c r="R1649" i="1" s="1"/>
  <c r="Q1706" i="1"/>
  <c r="R1706" i="1" s="1"/>
  <c r="Q1710" i="1"/>
  <c r="R1710" i="1" s="1"/>
  <c r="Q1736" i="1"/>
  <c r="R1736" i="1" s="1"/>
  <c r="Q1756" i="1"/>
  <c r="R1756" i="1" s="1"/>
  <c r="Q1757" i="1"/>
  <c r="R1757" i="1" s="1"/>
  <c r="Q1808" i="1"/>
  <c r="R1808" i="1" s="1"/>
  <c r="Q1823" i="1"/>
  <c r="R1823" i="1" s="1"/>
  <c r="O1637" i="1"/>
  <c r="U1637" i="1" s="1"/>
  <c r="O1646" i="1"/>
  <c r="O1647" i="1"/>
  <c r="U1647" i="1" s="1"/>
  <c r="O1656" i="1"/>
  <c r="U1656" i="1" s="1"/>
  <c r="O1678" i="1"/>
  <c r="U1678" i="1" s="1"/>
  <c r="O1683" i="1"/>
  <c r="U1683" i="1" s="1"/>
  <c r="O1696" i="1"/>
  <c r="U1696" i="1" s="1"/>
  <c r="O1700" i="1"/>
  <c r="U1700" i="1" s="1"/>
  <c r="O1705" i="1"/>
  <c r="U1705" i="1" s="1"/>
  <c r="O1733" i="1"/>
  <c r="U1733" i="1" s="1"/>
  <c r="O1636" i="1"/>
  <c r="U1636" i="1" s="1"/>
  <c r="O1644" i="1"/>
  <c r="U1644" i="1" s="1"/>
  <c r="O1645" i="1"/>
  <c r="U1645" i="1" s="1"/>
  <c r="O1649" i="1"/>
  <c r="U1649" i="1" s="1"/>
  <c r="O1706" i="1"/>
  <c r="U1706" i="1" s="1"/>
  <c r="O1710" i="1"/>
  <c r="U1710" i="1" s="1"/>
  <c r="O1736" i="1"/>
  <c r="U1736" i="1" s="1"/>
  <c r="O1756" i="1"/>
  <c r="U1756" i="1" s="1"/>
  <c r="O1757" i="1"/>
  <c r="U1757" i="1" s="1"/>
  <c r="O1808" i="1"/>
  <c r="U1808" i="1" s="1"/>
  <c r="O1823" i="1"/>
  <c r="U1823" i="1" s="1"/>
  <c r="U1646" i="1"/>
  <c r="R1825" i="1"/>
  <c r="U1825" i="1"/>
  <c r="O1826" i="1"/>
  <c r="U1826" i="1" s="1"/>
  <c r="Q1826" i="1"/>
  <c r="R1826" i="1" s="1"/>
  <c r="O1827" i="1"/>
  <c r="U1827" i="1" s="1"/>
  <c r="Q1827" i="1"/>
  <c r="R1827" i="1" s="1"/>
  <c r="O1828" i="1"/>
  <c r="U1828" i="1" s="1"/>
  <c r="Q1828" i="1"/>
  <c r="R1828" i="1" s="1"/>
  <c r="O1829" i="1"/>
  <c r="U1829" i="1" s="1"/>
  <c r="Q1829" i="1"/>
  <c r="R1829" i="1" s="1"/>
  <c r="O1830" i="1"/>
  <c r="U1830" i="1" s="1"/>
  <c r="Q1830" i="1"/>
  <c r="R1830" i="1" s="1"/>
  <c r="O1831" i="1"/>
  <c r="U1831" i="1" s="1"/>
  <c r="Q1831" i="1"/>
  <c r="R1831" i="1" s="1"/>
  <c r="S1831" i="1" l="1"/>
  <c r="S1830" i="1"/>
  <c r="S1829" i="1"/>
  <c r="S1828" i="1"/>
  <c r="S1827" i="1"/>
  <c r="S1644" i="1"/>
  <c r="S1696" i="1"/>
  <c r="S1736" i="1"/>
  <c r="S1636" i="1"/>
  <c r="S1647" i="1"/>
  <c r="S1808" i="1"/>
  <c r="S1710" i="1"/>
  <c r="S1733" i="1"/>
  <c r="S1683" i="1"/>
  <c r="S1646" i="1"/>
  <c r="S1823" i="1"/>
  <c r="S1757" i="1"/>
  <c r="S1756" i="1"/>
  <c r="S1706" i="1"/>
  <c r="S1649" i="1"/>
  <c r="S1645" i="1"/>
  <c r="S1705" i="1"/>
  <c r="S1700" i="1"/>
  <c r="S1678" i="1"/>
  <c r="S1656" i="1"/>
  <c r="S1637" i="1"/>
  <c r="S1826" i="1"/>
  <c r="Q2010" i="1" l="1"/>
  <c r="R2010" i="1" s="1"/>
  <c r="Q1995" i="1"/>
  <c r="R1995" i="1" s="1"/>
  <c r="Q2034" i="1"/>
  <c r="R2034" i="1" s="1"/>
  <c r="O2010" i="1"/>
  <c r="U2010" i="1" s="1"/>
  <c r="O1995" i="1"/>
  <c r="U1995" i="1" s="1"/>
  <c r="O2034" i="1"/>
  <c r="U2034" i="1" s="1"/>
  <c r="S2034" i="1" l="1"/>
  <c r="S2010" i="1"/>
  <c r="S1995" i="1"/>
  <c r="Q938" i="1" l="1"/>
  <c r="R938" i="1" s="1"/>
  <c r="Q939" i="1"/>
  <c r="R939" i="1" s="1"/>
  <c r="Q940" i="1"/>
  <c r="R940" i="1" s="1"/>
  <c r="Q941" i="1"/>
  <c r="R941" i="1" s="1"/>
  <c r="Q942" i="1"/>
  <c r="R942" i="1" s="1"/>
  <c r="Q943" i="1"/>
  <c r="R943" i="1" s="1"/>
  <c r="Q944" i="1"/>
  <c r="R944" i="1" s="1"/>
  <c r="Q945" i="1"/>
  <c r="R945" i="1" s="1"/>
  <c r="Q946" i="1"/>
  <c r="R946" i="1" s="1"/>
  <c r="Q947" i="1"/>
  <c r="R947" i="1" s="1"/>
  <c r="Q948" i="1"/>
  <c r="R948" i="1" s="1"/>
  <c r="Q949" i="1"/>
  <c r="R949" i="1" s="1"/>
  <c r="Q950" i="1"/>
  <c r="R950" i="1" s="1"/>
  <c r="Q951" i="1"/>
  <c r="R951" i="1" s="1"/>
  <c r="Q952" i="1"/>
  <c r="R952" i="1" s="1"/>
  <c r="O938" i="1"/>
  <c r="U938" i="1" s="1"/>
  <c r="O939" i="1"/>
  <c r="U939" i="1" s="1"/>
  <c r="O940" i="1"/>
  <c r="U940" i="1" s="1"/>
  <c r="O941" i="1"/>
  <c r="U941" i="1" s="1"/>
  <c r="O942" i="1"/>
  <c r="U942" i="1" s="1"/>
  <c r="O943" i="1"/>
  <c r="U943" i="1" s="1"/>
  <c r="O944" i="1"/>
  <c r="U944" i="1" s="1"/>
  <c r="O945" i="1"/>
  <c r="U945" i="1" s="1"/>
  <c r="O946" i="1"/>
  <c r="U946" i="1" s="1"/>
  <c r="O947" i="1"/>
  <c r="U947" i="1" s="1"/>
  <c r="O948" i="1"/>
  <c r="U948" i="1" s="1"/>
  <c r="O949" i="1"/>
  <c r="U949" i="1" s="1"/>
  <c r="O950" i="1"/>
  <c r="U950" i="1" s="1"/>
  <c r="O951" i="1"/>
  <c r="U951" i="1" s="1"/>
  <c r="O952" i="1"/>
  <c r="U952" i="1" s="1"/>
  <c r="O953" i="1"/>
  <c r="U953" i="1" s="1"/>
  <c r="Q922" i="1"/>
  <c r="R922" i="1" s="1"/>
  <c r="O922" i="1"/>
  <c r="U922" i="1" s="1"/>
  <c r="O912" i="1"/>
  <c r="U912" i="1" s="1"/>
  <c r="O913" i="1"/>
  <c r="U913" i="1" s="1"/>
  <c r="O914" i="1"/>
  <c r="U914" i="1" s="1"/>
  <c r="O915" i="1"/>
  <c r="U915" i="1" s="1"/>
  <c r="O916" i="1"/>
  <c r="U916" i="1" s="1"/>
  <c r="O917" i="1"/>
  <c r="U917" i="1" s="1"/>
  <c r="O918" i="1"/>
  <c r="U918" i="1" s="1"/>
  <c r="O919" i="1"/>
  <c r="U919" i="1" s="1"/>
  <c r="O920" i="1"/>
  <c r="U920" i="1" s="1"/>
  <c r="O921" i="1"/>
  <c r="U921" i="1" s="1"/>
  <c r="O923" i="1"/>
  <c r="U923" i="1" s="1"/>
  <c r="O924" i="1"/>
  <c r="U924" i="1" s="1"/>
  <c r="O925" i="1"/>
  <c r="U925" i="1" s="1"/>
  <c r="O926" i="1"/>
  <c r="U926" i="1" s="1"/>
  <c r="O927" i="1"/>
  <c r="U927" i="1" s="1"/>
  <c r="O928" i="1"/>
  <c r="U928" i="1" s="1"/>
  <c r="O954" i="1"/>
  <c r="U954" i="1" s="1"/>
  <c r="Q912" i="1"/>
  <c r="R912" i="1" s="1"/>
  <c r="Q913" i="1"/>
  <c r="R913" i="1" s="1"/>
  <c r="Q914" i="1"/>
  <c r="R914" i="1" s="1"/>
  <c r="Q915" i="1"/>
  <c r="R915" i="1" s="1"/>
  <c r="Q916" i="1"/>
  <c r="R916" i="1" s="1"/>
  <c r="Q917" i="1"/>
  <c r="R917" i="1" s="1"/>
  <c r="Q918" i="1"/>
  <c r="R918" i="1" s="1"/>
  <c r="Q919" i="1"/>
  <c r="R919" i="1" s="1"/>
  <c r="Q920" i="1"/>
  <c r="R920" i="1" s="1"/>
  <c r="Q921" i="1"/>
  <c r="R921" i="1" s="1"/>
  <c r="Q923" i="1"/>
  <c r="R923" i="1" s="1"/>
  <c r="Q924" i="1"/>
  <c r="R924" i="1" s="1"/>
  <c r="Q925" i="1"/>
  <c r="R925" i="1" s="1"/>
  <c r="Q926" i="1"/>
  <c r="R926" i="1" s="1"/>
  <c r="Q927" i="1"/>
  <c r="R927" i="1" s="1"/>
  <c r="Q928" i="1"/>
  <c r="R928" i="1" s="1"/>
  <c r="Q953" i="1"/>
  <c r="R953" i="1" s="1"/>
  <c r="Q954" i="1"/>
  <c r="R954" i="1" s="1"/>
  <c r="S954" i="1" s="1"/>
  <c r="S927" i="1" l="1"/>
  <c r="S925" i="1"/>
  <c r="S923" i="1"/>
  <c r="S920" i="1"/>
  <c r="S918" i="1"/>
  <c r="S916" i="1"/>
  <c r="S914" i="1"/>
  <c r="S912" i="1"/>
  <c r="S928" i="1"/>
  <c r="S926" i="1"/>
  <c r="S924" i="1"/>
  <c r="S921" i="1"/>
  <c r="S919" i="1"/>
  <c r="S917" i="1"/>
  <c r="S915" i="1"/>
  <c r="S913" i="1"/>
  <c r="S950" i="1"/>
  <c r="S942" i="1"/>
  <c r="S946" i="1"/>
  <c r="S938" i="1"/>
  <c r="S952" i="1"/>
  <c r="S951" i="1"/>
  <c r="S948" i="1"/>
  <c r="S947" i="1"/>
  <c r="S944" i="1"/>
  <c r="S943" i="1"/>
  <c r="S940" i="1"/>
  <c r="S939" i="1"/>
  <c r="S949" i="1"/>
  <c r="S945" i="1"/>
  <c r="S941" i="1"/>
  <c r="S953" i="1"/>
  <c r="S922" i="1"/>
  <c r="O2121" i="1" l="1"/>
  <c r="U2121" i="1" s="1"/>
  <c r="O2122" i="1"/>
  <c r="U2122" i="1" s="1"/>
  <c r="O2123" i="1"/>
  <c r="U2123" i="1" s="1"/>
  <c r="O2124" i="1"/>
  <c r="U2124" i="1" s="1"/>
  <c r="Q291" i="1" l="1"/>
  <c r="R291" i="1" s="1"/>
  <c r="O291" i="1"/>
  <c r="U291" i="1" s="1"/>
  <c r="S291" i="1" l="1"/>
  <c r="O116" i="1" l="1"/>
  <c r="U116" i="1" s="1"/>
  <c r="O111" i="1"/>
  <c r="U111" i="1" s="1"/>
  <c r="O112" i="1"/>
  <c r="U112" i="1" s="1"/>
  <c r="O113" i="1"/>
  <c r="U113" i="1" s="1"/>
  <c r="O114" i="1"/>
  <c r="U114" i="1" s="1"/>
  <c r="O542" i="1"/>
  <c r="U542" i="1" s="1"/>
  <c r="O685" i="1"/>
  <c r="U685" i="1" s="1"/>
  <c r="O686" i="1"/>
  <c r="U686" i="1" s="1"/>
  <c r="O552" i="1"/>
  <c r="U552" i="1" s="1"/>
  <c r="O284" i="1"/>
  <c r="U284" i="1" s="1"/>
  <c r="O285" i="1"/>
  <c r="U285" i="1" s="1"/>
  <c r="O286" i="1"/>
  <c r="U286" i="1" s="1"/>
  <c r="O581" i="1"/>
  <c r="U581" i="1" s="1"/>
  <c r="O290" i="1"/>
  <c r="U290" i="1" s="1"/>
  <c r="O292" i="1"/>
  <c r="U292" i="1" s="1"/>
  <c r="O592" i="1"/>
  <c r="U592" i="1" s="1"/>
  <c r="O694" i="1"/>
  <c r="U694" i="1" s="1"/>
  <c r="O695" i="1"/>
  <c r="U695" i="1" s="1"/>
  <c r="O930" i="1"/>
  <c r="U930" i="1" s="1"/>
  <c r="O1108" i="1"/>
  <c r="U1108" i="1" s="1"/>
  <c r="O990" i="1"/>
  <c r="U990" i="1" s="1"/>
  <c r="O1090" i="1"/>
  <c r="U1090" i="1" s="1"/>
  <c r="Q116" i="1"/>
  <c r="R116" i="1" s="1"/>
  <c r="S116" i="1" s="1"/>
  <c r="Q111" i="1"/>
  <c r="R111" i="1" s="1"/>
  <c r="S111" i="1" s="1"/>
  <c r="Q112" i="1"/>
  <c r="R112" i="1" s="1"/>
  <c r="Q113" i="1"/>
  <c r="R113" i="1" s="1"/>
  <c r="Q114" i="1"/>
  <c r="R114" i="1" s="1"/>
  <c r="S114" i="1" s="1"/>
  <c r="Q542" i="1"/>
  <c r="R542" i="1" s="1"/>
  <c r="Q685" i="1"/>
  <c r="R685" i="1" s="1"/>
  <c r="Q686" i="1"/>
  <c r="R686" i="1" s="1"/>
  <c r="Q552" i="1"/>
  <c r="R552" i="1" s="1"/>
  <c r="Q284" i="1"/>
  <c r="R284" i="1" s="1"/>
  <c r="Q285" i="1"/>
  <c r="R285" i="1" s="1"/>
  <c r="Q286" i="1"/>
  <c r="R286" i="1" s="1"/>
  <c r="Q581" i="1"/>
  <c r="R581" i="1" s="1"/>
  <c r="Q290" i="1"/>
  <c r="R290" i="1" s="1"/>
  <c r="Q292" i="1"/>
  <c r="R292" i="1" s="1"/>
  <c r="Q592" i="1"/>
  <c r="R592" i="1" s="1"/>
  <c r="Q694" i="1"/>
  <c r="R694" i="1" s="1"/>
  <c r="Q695" i="1"/>
  <c r="R695" i="1" s="1"/>
  <c r="Q930" i="1"/>
  <c r="R930" i="1" s="1"/>
  <c r="Q1108" i="1"/>
  <c r="R1108" i="1" s="1"/>
  <c r="Q990" i="1"/>
  <c r="R990" i="1" s="1"/>
  <c r="Q1090" i="1"/>
  <c r="R1090" i="1" s="1"/>
  <c r="S542" i="1" l="1"/>
  <c r="S112" i="1"/>
  <c r="S1090" i="1"/>
  <c r="S695" i="1"/>
  <c r="S592" i="1"/>
  <c r="S290" i="1"/>
  <c r="S284" i="1"/>
  <c r="S686" i="1"/>
  <c r="S990" i="1"/>
  <c r="S930" i="1"/>
  <c r="S694" i="1"/>
  <c r="S292" i="1"/>
  <c r="S581" i="1"/>
  <c r="S285" i="1"/>
  <c r="S552" i="1"/>
  <c r="S685" i="1"/>
  <c r="S1108" i="1"/>
  <c r="S286" i="1"/>
  <c r="S113" i="1"/>
  <c r="Q107" i="1" l="1"/>
  <c r="R107" i="1" s="1"/>
  <c r="Q109" i="1"/>
  <c r="R109" i="1" s="1"/>
  <c r="Q110" i="1"/>
  <c r="R110" i="1" s="1"/>
  <c r="Q100" i="1"/>
  <c r="R100" i="1" s="1"/>
  <c r="O107" i="1"/>
  <c r="O109" i="1"/>
  <c r="O110" i="1"/>
  <c r="O100" i="1"/>
  <c r="S100" i="1" l="1"/>
  <c r="S110" i="1"/>
  <c r="S109" i="1"/>
  <c r="S107" i="1"/>
  <c r="U107" i="1"/>
  <c r="U109" i="1"/>
  <c r="U110" i="1"/>
  <c r="U100" i="1"/>
  <c r="Q1948" i="1" l="1"/>
  <c r="R1948" i="1" s="1"/>
  <c r="Q1949" i="1"/>
  <c r="R1949" i="1" s="1"/>
  <c r="Q1951" i="1"/>
  <c r="R1951" i="1" s="1"/>
  <c r="Q1952" i="1"/>
  <c r="R1952" i="1" s="1"/>
  <c r="O1949" i="1"/>
  <c r="U1949" i="1" s="1"/>
  <c r="O1950" i="1"/>
  <c r="O1951" i="1"/>
  <c r="U1951" i="1" s="1"/>
  <c r="O1952" i="1"/>
  <c r="U1952" i="1" s="1"/>
  <c r="O1948" i="1"/>
  <c r="U1948" i="1" s="1"/>
  <c r="Q1835" i="1"/>
  <c r="R1835" i="1" s="1"/>
  <c r="O1835" i="1"/>
  <c r="U1835" i="1" s="1"/>
  <c r="S1948" i="1" l="1"/>
  <c r="S1951" i="1"/>
  <c r="S1952" i="1"/>
  <c r="S1949" i="1"/>
  <c r="S1835" i="1"/>
  <c r="O101" i="1" l="1"/>
  <c r="U101" i="1" s="1"/>
  <c r="Q101" i="1"/>
  <c r="R101" i="1" s="1"/>
  <c r="O102" i="1"/>
  <c r="U102" i="1" s="1"/>
  <c r="Q102" i="1"/>
  <c r="R102" i="1" s="1"/>
  <c r="O105" i="1"/>
  <c r="U105" i="1" s="1"/>
  <c r="Q105" i="1"/>
  <c r="R105" i="1" s="1"/>
  <c r="O103" i="1"/>
  <c r="U103" i="1" s="1"/>
  <c r="Q103" i="1"/>
  <c r="R103" i="1" s="1"/>
  <c r="O108" i="1"/>
  <c r="U108" i="1" s="1"/>
  <c r="Q108" i="1"/>
  <c r="R108" i="1" s="1"/>
  <c r="O104" i="1"/>
  <c r="U104" i="1" s="1"/>
  <c r="Q104" i="1"/>
  <c r="R104" i="1" s="1"/>
  <c r="S108" i="1" l="1"/>
  <c r="S104" i="1"/>
  <c r="S103" i="1"/>
  <c r="S105" i="1"/>
  <c r="S102" i="1"/>
  <c r="S101" i="1"/>
  <c r="V2209" i="1" l="1"/>
  <c r="Q1350" i="1" l="1"/>
  <c r="R1350" i="1" s="1"/>
  <c r="O1350" i="1"/>
  <c r="U1350" i="1" s="1"/>
  <c r="Q1322" i="1"/>
  <c r="R1322" i="1" s="1"/>
  <c r="O1322" i="1"/>
  <c r="U1322" i="1" s="1"/>
  <c r="Q1321" i="1"/>
  <c r="R1321" i="1" s="1"/>
  <c r="O1321" i="1"/>
  <c r="U1321" i="1" s="1"/>
  <c r="Q1209" i="1"/>
  <c r="R1209" i="1" s="1"/>
  <c r="O1209" i="1"/>
  <c r="U1209" i="1" s="1"/>
  <c r="Q1202" i="1"/>
  <c r="R1202" i="1" s="1"/>
  <c r="O1202" i="1"/>
  <c r="U1202" i="1" s="1"/>
  <c r="Q1195" i="1"/>
  <c r="R1195" i="1" s="1"/>
  <c r="O1195" i="1"/>
  <c r="U1195" i="1" s="1"/>
  <c r="Q1182" i="1"/>
  <c r="R1182" i="1" s="1"/>
  <c r="O1182" i="1"/>
  <c r="U1182" i="1" s="1"/>
  <c r="Q1181" i="1"/>
  <c r="R1181" i="1" s="1"/>
  <c r="O1181" i="1"/>
  <c r="U1181" i="1" s="1"/>
  <c r="Q1143" i="1"/>
  <c r="R1143" i="1" s="1"/>
  <c r="O1143" i="1"/>
  <c r="U1143" i="1" s="1"/>
  <c r="Q1139" i="1"/>
  <c r="R1139" i="1" s="1"/>
  <c r="O1139" i="1"/>
  <c r="U1139" i="1" s="1"/>
  <c r="Q929" i="1"/>
  <c r="R929" i="1" s="1"/>
  <c r="O929" i="1"/>
  <c r="U929" i="1" s="1"/>
  <c r="Q888" i="1"/>
  <c r="R888" i="1" s="1"/>
  <c r="O888" i="1"/>
  <c r="U888" i="1" s="1"/>
  <c r="Q887" i="1"/>
  <c r="R887" i="1" s="1"/>
  <c r="O887" i="1"/>
  <c r="U887" i="1" s="1"/>
  <c r="Q886" i="1"/>
  <c r="R886" i="1" s="1"/>
  <c r="O886" i="1"/>
  <c r="U886" i="1" s="1"/>
  <c r="Q885" i="1"/>
  <c r="R885" i="1" s="1"/>
  <c r="O885" i="1"/>
  <c r="U885" i="1" s="1"/>
  <c r="Q884" i="1"/>
  <c r="R884" i="1" s="1"/>
  <c r="O884" i="1"/>
  <c r="U884" i="1" s="1"/>
  <c r="Q693" i="1"/>
  <c r="R693" i="1" s="1"/>
  <c r="O693" i="1"/>
  <c r="U693" i="1" s="1"/>
  <c r="Q692" i="1"/>
  <c r="R692" i="1" s="1"/>
  <c r="O692" i="1"/>
  <c r="U692" i="1" s="1"/>
  <c r="Q608" i="1"/>
  <c r="R608" i="1" s="1"/>
  <c r="O608" i="1"/>
  <c r="U608" i="1" s="1"/>
  <c r="Q607" i="1"/>
  <c r="R607" i="1" s="1"/>
  <c r="O607" i="1"/>
  <c r="U607" i="1" s="1"/>
  <c r="Q591" i="1"/>
  <c r="R591" i="1" s="1"/>
  <c r="O591" i="1"/>
  <c r="U591" i="1" s="1"/>
  <c r="Q590" i="1"/>
  <c r="R590" i="1" s="1"/>
  <c r="O590" i="1"/>
  <c r="U590" i="1" s="1"/>
  <c r="Q578" i="1"/>
  <c r="R578" i="1" s="1"/>
  <c r="O578" i="1"/>
  <c r="U578" i="1" s="1"/>
  <c r="Q543" i="1"/>
  <c r="R543" i="1" s="1"/>
  <c r="O543" i="1"/>
  <c r="U543" i="1" s="1"/>
  <c r="Q540" i="1"/>
  <c r="R540" i="1" s="1"/>
  <c r="O540" i="1"/>
  <c r="U540" i="1" s="1"/>
  <c r="Q474" i="1"/>
  <c r="R474" i="1" s="1"/>
  <c r="O474" i="1"/>
  <c r="U474" i="1" s="1"/>
  <c r="Q460" i="1"/>
  <c r="R460" i="1" s="1"/>
  <c r="O460" i="1"/>
  <c r="U460" i="1" s="1"/>
  <c r="Q459" i="1"/>
  <c r="R459" i="1" s="1"/>
  <c r="O459" i="1"/>
  <c r="U459" i="1" s="1"/>
  <c r="Q458" i="1"/>
  <c r="R458" i="1" s="1"/>
  <c r="O458" i="1"/>
  <c r="U458" i="1" s="1"/>
  <c r="Q434" i="1"/>
  <c r="R434" i="1" s="1"/>
  <c r="O434" i="1"/>
  <c r="U434" i="1" s="1"/>
  <c r="Q232" i="1"/>
  <c r="R232" i="1" s="1"/>
  <c r="O232" i="1"/>
  <c r="U232" i="1" s="1"/>
  <c r="Q138" i="1"/>
  <c r="R138" i="1" s="1"/>
  <c r="O138" i="1"/>
  <c r="U138" i="1" s="1"/>
  <c r="Q106" i="1"/>
  <c r="R106" i="1" s="1"/>
  <c r="O106" i="1"/>
  <c r="U106" i="1" s="1"/>
  <c r="S543" i="1" l="1"/>
  <c r="S590" i="1"/>
  <c r="S1181" i="1"/>
  <c r="S885" i="1"/>
  <c r="S1195" i="1"/>
  <c r="S1322" i="1"/>
  <c r="S887" i="1"/>
  <c r="S106" i="1"/>
  <c r="S232" i="1"/>
  <c r="S458" i="1"/>
  <c r="S540" i="1"/>
  <c r="S693" i="1"/>
  <c r="S929" i="1"/>
  <c r="S459" i="1"/>
  <c r="S607" i="1"/>
  <c r="S692" i="1"/>
  <c r="S884" i="1"/>
  <c r="S886" i="1"/>
  <c r="S1209" i="1"/>
  <c r="S138" i="1"/>
  <c r="S460" i="1"/>
  <c r="S1139" i="1"/>
  <c r="S1182" i="1"/>
  <c r="S1202" i="1"/>
  <c r="S1350" i="1"/>
  <c r="S434" i="1"/>
  <c r="S474" i="1"/>
  <c r="S578" i="1"/>
  <c r="S591" i="1"/>
  <c r="S608" i="1"/>
  <c r="S888" i="1"/>
  <c r="S1143" i="1"/>
  <c r="S1321" i="1"/>
  <c r="O2153" i="1"/>
  <c r="U2153" i="1" s="1"/>
  <c r="R2153" i="1"/>
  <c r="O2152" i="1"/>
  <c r="U2152" i="1" s="1"/>
  <c r="R2152" i="1"/>
  <c r="S2153" i="1" l="1"/>
  <c r="S2152" i="1"/>
  <c r="Q348" i="1" l="1"/>
  <c r="R348" i="1" s="1"/>
  <c r="O348" i="1"/>
  <c r="U348" i="1" s="1"/>
  <c r="O79" i="1"/>
  <c r="U79" i="1" s="1"/>
  <c r="Q79" i="1"/>
  <c r="R79" i="1" s="1"/>
  <c r="Q181" i="1"/>
  <c r="R181" i="1" s="1"/>
  <c r="Q183" i="1"/>
  <c r="R183" i="1" s="1"/>
  <c r="Q184" i="1"/>
  <c r="R184" i="1" s="1"/>
  <c r="Q185" i="1"/>
  <c r="R185" i="1" s="1"/>
  <c r="Q182" i="1"/>
  <c r="R182" i="1" s="1"/>
  <c r="O181" i="1"/>
  <c r="U181" i="1" s="1"/>
  <c r="O183" i="1"/>
  <c r="U183" i="1" s="1"/>
  <c r="O184" i="1"/>
  <c r="U184" i="1" s="1"/>
  <c r="O185" i="1"/>
  <c r="U185" i="1" s="1"/>
  <c r="O182" i="1"/>
  <c r="U182" i="1" s="1"/>
  <c r="O96" i="1"/>
  <c r="U96" i="1" s="1"/>
  <c r="Q96" i="1"/>
  <c r="R96" i="1" s="1"/>
  <c r="Q129" i="1"/>
  <c r="R129" i="1" s="1"/>
  <c r="O129" i="1"/>
  <c r="U129" i="1" s="1"/>
  <c r="Q128" i="1"/>
  <c r="R128" i="1" s="1"/>
  <c r="O128" i="1"/>
  <c r="U128" i="1" s="1"/>
  <c r="Q127" i="1"/>
  <c r="R127" i="1" s="1"/>
  <c r="O127" i="1"/>
  <c r="U127" i="1" s="1"/>
  <c r="Q126" i="1"/>
  <c r="R126" i="1" s="1"/>
  <c r="O126" i="1"/>
  <c r="U126" i="1" s="1"/>
  <c r="Q125" i="1"/>
  <c r="R125" i="1" s="1"/>
  <c r="O125" i="1"/>
  <c r="U125" i="1" s="1"/>
  <c r="Q124" i="1"/>
  <c r="R124" i="1" s="1"/>
  <c r="O124" i="1"/>
  <c r="U124" i="1" s="1"/>
  <c r="Q123" i="1"/>
  <c r="R123" i="1" s="1"/>
  <c r="O123" i="1"/>
  <c r="U123" i="1" s="1"/>
  <c r="Q122" i="1"/>
  <c r="R122" i="1" s="1"/>
  <c r="O122" i="1"/>
  <c r="U122" i="1" s="1"/>
  <c r="Q121" i="1"/>
  <c r="R121" i="1" s="1"/>
  <c r="O121" i="1"/>
  <c r="U121" i="1" s="1"/>
  <c r="Q120" i="1"/>
  <c r="R120" i="1" s="1"/>
  <c r="O120" i="1"/>
  <c r="U120" i="1" s="1"/>
  <c r="Q119" i="1"/>
  <c r="R119" i="1" s="1"/>
  <c r="O119" i="1"/>
  <c r="U119" i="1" s="1"/>
  <c r="Q118" i="1"/>
  <c r="R118" i="1" s="1"/>
  <c r="O118" i="1"/>
  <c r="U118" i="1" s="1"/>
  <c r="S79" i="1" l="1"/>
  <c r="S348" i="1"/>
  <c r="S182" i="1"/>
  <c r="S181" i="1"/>
  <c r="S118" i="1"/>
  <c r="S120" i="1"/>
  <c r="S122" i="1"/>
  <c r="S184" i="1"/>
  <c r="S124" i="1"/>
  <c r="S126" i="1"/>
  <c r="S128" i="1"/>
  <c r="S185" i="1"/>
  <c r="S183" i="1"/>
  <c r="S96" i="1"/>
  <c r="S119" i="1"/>
  <c r="S121" i="1"/>
  <c r="S123" i="1"/>
  <c r="S125" i="1"/>
  <c r="S127" i="1"/>
  <c r="S129" i="1"/>
  <c r="O131" i="1" l="1"/>
  <c r="U131" i="1" s="1"/>
  <c r="O132" i="1"/>
  <c r="U132" i="1" s="1"/>
  <c r="O133" i="1"/>
  <c r="U133" i="1" s="1"/>
  <c r="O117" i="1"/>
  <c r="U117" i="1" s="1"/>
  <c r="O289" i="1"/>
  <c r="U289" i="1" s="1"/>
  <c r="O691" i="1"/>
  <c r="U691" i="1" s="1"/>
  <c r="O136" i="1"/>
  <c r="U136" i="1" s="1"/>
  <c r="O137" i="1"/>
  <c r="U137" i="1" s="1"/>
  <c r="O139" i="1"/>
  <c r="U139" i="1" s="1"/>
  <c r="O140" i="1"/>
  <c r="U140" i="1" s="1"/>
  <c r="O141" i="1"/>
  <c r="U141" i="1" s="1"/>
  <c r="Q131" i="1"/>
  <c r="R131" i="1" s="1"/>
  <c r="Q132" i="1"/>
  <c r="R132" i="1" s="1"/>
  <c r="Q133" i="1"/>
  <c r="R133" i="1" s="1"/>
  <c r="Q117" i="1"/>
  <c r="R117" i="1" s="1"/>
  <c r="Q289" i="1"/>
  <c r="R289" i="1" s="1"/>
  <c r="Q691" i="1"/>
  <c r="R691" i="1" s="1"/>
  <c r="Q136" i="1"/>
  <c r="R136" i="1" s="1"/>
  <c r="Q137" i="1"/>
  <c r="R137" i="1" s="1"/>
  <c r="Q139" i="1"/>
  <c r="R139" i="1" s="1"/>
  <c r="Q140" i="1"/>
  <c r="R140" i="1" s="1"/>
  <c r="Q141" i="1"/>
  <c r="R141" i="1" s="1"/>
  <c r="Q353" i="1"/>
  <c r="R353" i="1" s="1"/>
  <c r="O353" i="1"/>
  <c r="U353" i="1" s="1"/>
  <c r="S141" i="1" l="1"/>
  <c r="S139" i="1"/>
  <c r="S136" i="1"/>
  <c r="S289" i="1"/>
  <c r="S133" i="1"/>
  <c r="S131" i="1"/>
  <c r="S137" i="1"/>
  <c r="S691" i="1"/>
  <c r="S117" i="1"/>
  <c r="S132" i="1"/>
  <c r="S353" i="1"/>
  <c r="S140" i="1"/>
  <c r="Q180" i="1" l="1"/>
  <c r="R180" i="1" s="1"/>
  <c r="Q177" i="1"/>
  <c r="R177" i="1" s="1"/>
  <c r="Q178" i="1"/>
  <c r="R178" i="1" s="1"/>
  <c r="Q179" i="1"/>
  <c r="R179" i="1" s="1"/>
  <c r="Q176" i="1"/>
  <c r="R176" i="1" s="1"/>
  <c r="O176" i="1"/>
  <c r="U176" i="1" s="1"/>
  <c r="O180" i="1"/>
  <c r="U180" i="1" s="1"/>
  <c r="O177" i="1"/>
  <c r="U177" i="1" s="1"/>
  <c r="O178" i="1"/>
  <c r="U178" i="1" s="1"/>
  <c r="O179" i="1"/>
  <c r="U179" i="1" s="1"/>
  <c r="Q187" i="1"/>
  <c r="R187" i="1" s="1"/>
  <c r="Q188" i="1"/>
  <c r="R188" i="1" s="1"/>
  <c r="Q189" i="1"/>
  <c r="R189" i="1" s="1"/>
  <c r="Q190" i="1"/>
  <c r="R190" i="1" s="1"/>
  <c r="Q191" i="1"/>
  <c r="R191" i="1" s="1"/>
  <c r="Q192" i="1"/>
  <c r="R192" i="1" s="1"/>
  <c r="Q193" i="1"/>
  <c r="R193" i="1" s="1"/>
  <c r="O187" i="1"/>
  <c r="U187" i="1" s="1"/>
  <c r="O188" i="1"/>
  <c r="U188" i="1" s="1"/>
  <c r="O189" i="1"/>
  <c r="U189" i="1" s="1"/>
  <c r="O190" i="1"/>
  <c r="U190" i="1" s="1"/>
  <c r="O191" i="1"/>
  <c r="U191" i="1" s="1"/>
  <c r="O192" i="1"/>
  <c r="U192" i="1" s="1"/>
  <c r="O193" i="1"/>
  <c r="U193" i="1" s="1"/>
  <c r="Q282" i="1"/>
  <c r="R282" i="1" s="1"/>
  <c r="Q281" i="1"/>
  <c r="R281" i="1" s="1"/>
  <c r="Q287" i="1"/>
  <c r="R287" i="1" s="1"/>
  <c r="Q280" i="1"/>
  <c r="R280" i="1" s="1"/>
  <c r="Q283" i="1"/>
  <c r="R283" i="1" s="1"/>
  <c r="O282" i="1"/>
  <c r="U282" i="1" s="1"/>
  <c r="O281" i="1"/>
  <c r="U281" i="1" s="1"/>
  <c r="O287" i="1"/>
  <c r="U287" i="1" s="1"/>
  <c r="O280" i="1"/>
  <c r="U280" i="1" s="1"/>
  <c r="O283" i="1"/>
  <c r="U283" i="1" s="1"/>
  <c r="Q271" i="1"/>
  <c r="R271" i="1" s="1"/>
  <c r="Q270" i="1"/>
  <c r="R270" i="1" s="1"/>
  <c r="O270" i="1"/>
  <c r="U270" i="1" s="1"/>
  <c r="O271" i="1"/>
  <c r="U271" i="1" s="1"/>
  <c r="O266" i="1"/>
  <c r="U266" i="1" s="1"/>
  <c r="Q266" i="1"/>
  <c r="R266" i="1" s="1"/>
  <c r="Q627" i="1"/>
  <c r="R627" i="1" s="1"/>
  <c r="Q628" i="1"/>
  <c r="R628" i="1" s="1"/>
  <c r="Q629" i="1"/>
  <c r="R629" i="1" s="1"/>
  <c r="Q630" i="1"/>
  <c r="R630" i="1" s="1"/>
  <c r="Q631" i="1"/>
  <c r="R631" i="1" s="1"/>
  <c r="Q632" i="1"/>
  <c r="R632" i="1" s="1"/>
  <c r="O627" i="1"/>
  <c r="U627" i="1" s="1"/>
  <c r="O628" i="1"/>
  <c r="U628" i="1" s="1"/>
  <c r="O629" i="1"/>
  <c r="U629" i="1" s="1"/>
  <c r="O630" i="1"/>
  <c r="U630" i="1" s="1"/>
  <c r="O631" i="1"/>
  <c r="U631" i="1" s="1"/>
  <c r="O632" i="1"/>
  <c r="U632" i="1" s="1"/>
  <c r="S266" i="1" l="1"/>
  <c r="S283" i="1"/>
  <c r="S287" i="1"/>
  <c r="S180" i="1"/>
  <c r="S271" i="1"/>
  <c r="S280" i="1"/>
  <c r="S282" i="1"/>
  <c r="S176" i="1"/>
  <c r="S178" i="1"/>
  <c r="S177" i="1"/>
  <c r="S629" i="1"/>
  <c r="S270" i="1"/>
  <c r="S281" i="1"/>
  <c r="S179" i="1"/>
  <c r="S191" i="1"/>
  <c r="S190" i="1"/>
  <c r="S188" i="1"/>
  <c r="S193" i="1"/>
  <c r="S192" i="1"/>
  <c r="S189" i="1"/>
  <c r="S187" i="1"/>
  <c r="S631" i="1"/>
  <c r="S628" i="1"/>
  <c r="S632" i="1"/>
  <c r="S630" i="1"/>
  <c r="S627" i="1"/>
  <c r="O86" i="1" l="1"/>
  <c r="U86" i="1" s="1"/>
  <c r="O87" i="1"/>
  <c r="U87" i="1" s="1"/>
  <c r="O88" i="1"/>
  <c r="U88" i="1" s="1"/>
  <c r="O89" i="1"/>
  <c r="U89" i="1" s="1"/>
  <c r="O90" i="1"/>
  <c r="U90" i="1" s="1"/>
  <c r="O91" i="1"/>
  <c r="U91" i="1" s="1"/>
  <c r="O92" i="1"/>
  <c r="U92" i="1" s="1"/>
  <c r="O93" i="1"/>
  <c r="U93" i="1" s="1"/>
  <c r="O94" i="1"/>
  <c r="U94" i="1" s="1"/>
  <c r="Q99" i="1"/>
  <c r="R99" i="1" s="1"/>
  <c r="O99" i="1"/>
  <c r="U99" i="1" s="1"/>
  <c r="Q98" i="1"/>
  <c r="R98" i="1" s="1"/>
  <c r="O98" i="1"/>
  <c r="U98" i="1" s="1"/>
  <c r="Q97" i="1"/>
  <c r="R97" i="1" s="1"/>
  <c r="O97" i="1"/>
  <c r="U97" i="1" s="1"/>
  <c r="Q95" i="1"/>
  <c r="R95" i="1" s="1"/>
  <c r="O95" i="1"/>
  <c r="U95" i="1" s="1"/>
  <c r="Q94" i="1"/>
  <c r="R94" i="1" s="1"/>
  <c r="Q93" i="1"/>
  <c r="R93" i="1" s="1"/>
  <c r="Q92" i="1"/>
  <c r="R92" i="1" s="1"/>
  <c r="Q91" i="1"/>
  <c r="R91" i="1" s="1"/>
  <c r="Q90" i="1"/>
  <c r="R90" i="1" s="1"/>
  <c r="Q89" i="1"/>
  <c r="R89" i="1" s="1"/>
  <c r="Q88" i="1"/>
  <c r="R88" i="1" s="1"/>
  <c r="Q87" i="1"/>
  <c r="R87" i="1" s="1"/>
  <c r="Q86" i="1"/>
  <c r="R86" i="1" s="1"/>
  <c r="Q85" i="1"/>
  <c r="R85" i="1" s="1"/>
  <c r="O85" i="1"/>
  <c r="U85" i="1" s="1"/>
  <c r="Q84" i="1"/>
  <c r="R84" i="1" s="1"/>
  <c r="O84" i="1"/>
  <c r="U84" i="1" s="1"/>
  <c r="S84" i="1" l="1"/>
  <c r="S95" i="1"/>
  <c r="S98" i="1"/>
  <c r="S85" i="1"/>
  <c r="S97" i="1"/>
  <c r="S99" i="1"/>
  <c r="S87" i="1"/>
  <c r="S89" i="1"/>
  <c r="S91" i="1"/>
  <c r="S93" i="1"/>
  <c r="S86" i="1"/>
  <c r="S88" i="1"/>
  <c r="S90" i="1"/>
  <c r="S92" i="1"/>
  <c r="S94" i="1"/>
  <c r="R787" i="1" l="1"/>
  <c r="R788" i="1"/>
  <c r="R789" i="1"/>
  <c r="R835" i="1"/>
  <c r="R1356" i="1"/>
  <c r="R1632" i="1"/>
  <c r="R2112" i="1"/>
  <c r="R2154" i="1" l="1"/>
  <c r="R2155" i="1"/>
  <c r="R2156" i="1"/>
  <c r="O2154" i="1"/>
  <c r="U2154" i="1" s="1"/>
  <c r="O2155" i="1"/>
  <c r="U2155" i="1" s="1"/>
  <c r="O2156" i="1"/>
  <c r="U2156" i="1" s="1"/>
  <c r="O2170" i="1"/>
  <c r="U2170" i="1" s="1"/>
  <c r="R2170" i="1"/>
  <c r="O2169" i="1"/>
  <c r="U2169" i="1" s="1"/>
  <c r="R2169" i="1"/>
  <c r="S2169" i="1" l="1"/>
  <c r="S2170" i="1"/>
  <c r="S2155" i="1"/>
  <c r="S2156" i="1"/>
  <c r="S2154" i="1"/>
  <c r="Q2201" i="1"/>
  <c r="O2119" i="1" l="1"/>
  <c r="O2120" i="1"/>
  <c r="O2125" i="1"/>
  <c r="O2126" i="1"/>
  <c r="O2127" i="1"/>
  <c r="O2208" i="1"/>
  <c r="R2129" i="1" l="1"/>
  <c r="S2119" i="1" l="1"/>
  <c r="S2120" i="1"/>
  <c r="S2125" i="1"/>
  <c r="S2126" i="1"/>
  <c r="S2127" i="1"/>
  <c r="O2129" i="1"/>
  <c r="U2119" i="1"/>
  <c r="U2120" i="1"/>
  <c r="U2125" i="1"/>
  <c r="U2126" i="1"/>
  <c r="U2127" i="1"/>
  <c r="U2118" i="1"/>
  <c r="Q687" i="1" l="1"/>
  <c r="R687" i="1" s="1"/>
  <c r="Q682" i="1"/>
  <c r="R682" i="1" s="1"/>
  <c r="Q684" i="1"/>
  <c r="R684" i="1" s="1"/>
  <c r="Q683" i="1"/>
  <c r="R683" i="1" s="1"/>
  <c r="Q681" i="1"/>
  <c r="R681" i="1" s="1"/>
  <c r="O681" i="1"/>
  <c r="U681" i="1" s="1"/>
  <c r="O687" i="1"/>
  <c r="U687" i="1" s="1"/>
  <c r="O682" i="1"/>
  <c r="U682" i="1" s="1"/>
  <c r="O684" i="1"/>
  <c r="U684" i="1" s="1"/>
  <c r="O683" i="1"/>
  <c r="U683" i="1" s="1"/>
  <c r="S684" i="1" l="1"/>
  <c r="S683" i="1"/>
  <c r="S687" i="1"/>
  <c r="S682" i="1"/>
  <c r="S681" i="1"/>
  <c r="Q790" i="1" l="1"/>
  <c r="R790" i="1" s="1"/>
  <c r="Q791" i="1"/>
  <c r="R791" i="1" s="1"/>
  <c r="Q792" i="1"/>
  <c r="R792" i="1" s="1"/>
  <c r="O790" i="1"/>
  <c r="U790" i="1" s="1"/>
  <c r="O791" i="1"/>
  <c r="U791" i="1" s="1"/>
  <c r="O792" i="1"/>
  <c r="U792" i="1" s="1"/>
  <c r="Q1245" i="1"/>
  <c r="R1245" i="1" s="1"/>
  <c r="Q1246" i="1"/>
  <c r="R1246" i="1" s="1"/>
  <c r="Q1247" i="1"/>
  <c r="R1247" i="1" s="1"/>
  <c r="O1245" i="1"/>
  <c r="U1245" i="1" s="1"/>
  <c r="O1246" i="1"/>
  <c r="U1246" i="1" s="1"/>
  <c r="O1247" i="1"/>
  <c r="U1247" i="1" s="1"/>
  <c r="S792" i="1" l="1"/>
  <c r="S791" i="1"/>
  <c r="S790" i="1"/>
  <c r="S1247" i="1"/>
  <c r="S1245" i="1"/>
  <c r="S1246" i="1"/>
  <c r="O688" i="1" l="1"/>
  <c r="Q688" i="1"/>
  <c r="R688" i="1" s="1"/>
  <c r="Q1347" i="1"/>
  <c r="R1347" i="1" s="1"/>
  <c r="O1347" i="1"/>
  <c r="S1347" i="1" l="1"/>
  <c r="S688" i="1"/>
  <c r="U688" i="1"/>
  <c r="U1347" i="1"/>
  <c r="O194" i="1"/>
  <c r="U194" i="1" s="1"/>
  <c r="Q194" i="1"/>
  <c r="R194" i="1" s="1"/>
  <c r="S194" i="1" l="1"/>
  <c r="O551" i="1" l="1"/>
  <c r="U551" i="1" s="1"/>
  <c r="O355" i="1"/>
  <c r="U355" i="1" s="1"/>
  <c r="O195" i="1"/>
  <c r="U195" i="1" s="1"/>
  <c r="O186" i="1"/>
  <c r="U186" i="1" s="1"/>
  <c r="O689" i="1"/>
  <c r="U689" i="1" s="1"/>
  <c r="O690" i="1"/>
  <c r="U690" i="1" s="1"/>
  <c r="O561" i="1"/>
  <c r="U561" i="1" s="1"/>
  <c r="O577" i="1"/>
  <c r="U577" i="1" s="1"/>
  <c r="O782" i="1"/>
  <c r="U782" i="1" s="1"/>
  <c r="O783" i="1"/>
  <c r="U783" i="1" s="1"/>
  <c r="O784" i="1"/>
  <c r="U784" i="1" s="1"/>
  <c r="O58" i="1"/>
  <c r="U58" i="1" s="1"/>
  <c r="O57" i="1"/>
  <c r="U57" i="1" s="1"/>
  <c r="O59" i="1"/>
  <c r="U59" i="1" s="1"/>
  <c r="O853" i="1"/>
  <c r="U853" i="1" s="1"/>
  <c r="O846" i="1"/>
  <c r="U846" i="1" s="1"/>
  <c r="O847" i="1"/>
  <c r="U847" i="1" s="1"/>
  <c r="O850" i="1"/>
  <c r="U850" i="1" s="1"/>
  <c r="O1113" i="1"/>
  <c r="U1113" i="1" s="1"/>
  <c r="O1131" i="1"/>
  <c r="U1131" i="1" s="1"/>
  <c r="O1132" i="1"/>
  <c r="U1132" i="1" s="1"/>
  <c r="O1133" i="1"/>
  <c r="U1133" i="1" s="1"/>
  <c r="O1134" i="1"/>
  <c r="U1134" i="1" s="1"/>
  <c r="O876" i="1"/>
  <c r="U876" i="1" s="1"/>
  <c r="O881" i="1"/>
  <c r="U881" i="1" s="1"/>
  <c r="O869" i="1"/>
  <c r="U869" i="1" s="1"/>
  <c r="O870" i="1"/>
  <c r="U870" i="1" s="1"/>
  <c r="O871" i="1"/>
  <c r="U871" i="1" s="1"/>
  <c r="O1319" i="1"/>
  <c r="U1319" i="1" s="1"/>
  <c r="O1320" i="1"/>
  <c r="U1320" i="1" s="1"/>
  <c r="O1305" i="1"/>
  <c r="U1305" i="1" s="1"/>
  <c r="O1304" i="1"/>
  <c r="U1304" i="1" s="1"/>
  <c r="O1309" i="1"/>
  <c r="U1309" i="1" s="1"/>
  <c r="O1310" i="1"/>
  <c r="U1310" i="1" s="1"/>
  <c r="O1311" i="1"/>
  <c r="U1311" i="1" s="1"/>
  <c r="O1312" i="1"/>
  <c r="U1312" i="1" s="1"/>
  <c r="O1313" i="1"/>
  <c r="U1313" i="1" s="1"/>
  <c r="O1351" i="1"/>
  <c r="U1351" i="1" s="1"/>
  <c r="O1314" i="1"/>
  <c r="U1314" i="1" s="1"/>
  <c r="O1315" i="1"/>
  <c r="U1315" i="1" s="1"/>
  <c r="O1316" i="1"/>
  <c r="U1316" i="1" s="1"/>
  <c r="O1317" i="1"/>
  <c r="U1317" i="1" s="1"/>
  <c r="O1348" i="1"/>
  <c r="U1348" i="1" s="1"/>
  <c r="O1323" i="1"/>
  <c r="U1323" i="1" s="1"/>
  <c r="O1326" i="1"/>
  <c r="U1326" i="1" s="1"/>
  <c r="O1031" i="1"/>
  <c r="U1031" i="1" s="1"/>
  <c r="O1025" i="1"/>
  <c r="U1025" i="1" s="1"/>
  <c r="Q551" i="1"/>
  <c r="R551" i="1" s="1"/>
  <c r="Q355" i="1"/>
  <c r="R355" i="1" s="1"/>
  <c r="Q195" i="1"/>
  <c r="R195" i="1" s="1"/>
  <c r="Q186" i="1"/>
  <c r="R186" i="1" s="1"/>
  <c r="Q689" i="1"/>
  <c r="R689" i="1" s="1"/>
  <c r="Q690" i="1"/>
  <c r="R690" i="1" s="1"/>
  <c r="Q561" i="1"/>
  <c r="R561" i="1" s="1"/>
  <c r="Q577" i="1"/>
  <c r="R577" i="1" s="1"/>
  <c r="Q782" i="1"/>
  <c r="R782" i="1" s="1"/>
  <c r="Q783" i="1"/>
  <c r="R783" i="1" s="1"/>
  <c r="Q784" i="1"/>
  <c r="R784" i="1" s="1"/>
  <c r="Q58" i="1"/>
  <c r="R58" i="1" s="1"/>
  <c r="Q57" i="1"/>
  <c r="R57" i="1" s="1"/>
  <c r="Q59" i="1"/>
  <c r="R59" i="1" s="1"/>
  <c r="Q853" i="1"/>
  <c r="R853" i="1" s="1"/>
  <c r="Q846" i="1"/>
  <c r="R846" i="1" s="1"/>
  <c r="Q847" i="1"/>
  <c r="R847" i="1" s="1"/>
  <c r="Q850" i="1"/>
  <c r="R850" i="1" s="1"/>
  <c r="Q1113" i="1"/>
  <c r="R1113" i="1" s="1"/>
  <c r="Q1131" i="1"/>
  <c r="R1131" i="1" s="1"/>
  <c r="Q1132" i="1"/>
  <c r="R1132" i="1" s="1"/>
  <c r="Q1133" i="1"/>
  <c r="R1133" i="1" s="1"/>
  <c r="Q1134" i="1"/>
  <c r="R1134" i="1" s="1"/>
  <c r="Q876" i="1"/>
  <c r="R876" i="1" s="1"/>
  <c r="Q881" i="1"/>
  <c r="R881" i="1" s="1"/>
  <c r="Q869" i="1"/>
  <c r="R869" i="1" s="1"/>
  <c r="Q870" i="1"/>
  <c r="R870" i="1" s="1"/>
  <c r="Q871" i="1"/>
  <c r="R871" i="1" s="1"/>
  <c r="Q1319" i="1"/>
  <c r="R1319" i="1" s="1"/>
  <c r="Q1320" i="1"/>
  <c r="R1320" i="1" s="1"/>
  <c r="Q1305" i="1"/>
  <c r="R1305" i="1" s="1"/>
  <c r="Q1304" i="1"/>
  <c r="R1304" i="1" s="1"/>
  <c r="Q1309" i="1"/>
  <c r="R1309" i="1" s="1"/>
  <c r="Q1310" i="1"/>
  <c r="R1310" i="1" s="1"/>
  <c r="Q1311" i="1"/>
  <c r="R1311" i="1" s="1"/>
  <c r="Q1312" i="1"/>
  <c r="R1312" i="1" s="1"/>
  <c r="Q1313" i="1"/>
  <c r="R1313" i="1" s="1"/>
  <c r="Q1351" i="1"/>
  <c r="R1351" i="1" s="1"/>
  <c r="Q1314" i="1"/>
  <c r="R1314" i="1" s="1"/>
  <c r="Q1315" i="1"/>
  <c r="R1315" i="1" s="1"/>
  <c r="Q1316" i="1"/>
  <c r="R1316" i="1" s="1"/>
  <c r="Q1317" i="1"/>
  <c r="R1317" i="1" s="1"/>
  <c r="Q1348" i="1"/>
  <c r="R1348" i="1" s="1"/>
  <c r="Q1323" i="1"/>
  <c r="R1323" i="1" s="1"/>
  <c r="Q1326" i="1"/>
  <c r="R1326" i="1" s="1"/>
  <c r="Q1031" i="1"/>
  <c r="R1031" i="1" s="1"/>
  <c r="Q1025" i="1"/>
  <c r="R1025" i="1" s="1"/>
  <c r="Q363" i="1"/>
  <c r="R363" i="1" s="1"/>
  <c r="Q364" i="1"/>
  <c r="R364" i="1" s="1"/>
  <c r="Q365" i="1"/>
  <c r="R365" i="1" s="1"/>
  <c r="Q366" i="1"/>
  <c r="R366" i="1" s="1"/>
  <c r="Q367" i="1"/>
  <c r="R367" i="1" s="1"/>
  <c r="Q368" i="1"/>
  <c r="R368" i="1" s="1"/>
  <c r="Q369" i="1"/>
  <c r="R369" i="1" s="1"/>
  <c r="Q370" i="1"/>
  <c r="R370" i="1" s="1"/>
  <c r="Q371" i="1"/>
  <c r="R371" i="1" s="1"/>
  <c r="Q372" i="1"/>
  <c r="R372" i="1" s="1"/>
  <c r="Q373" i="1"/>
  <c r="R373" i="1" s="1"/>
  <c r="Q374" i="1"/>
  <c r="R374" i="1" s="1"/>
  <c r="Q375" i="1"/>
  <c r="R375" i="1" s="1"/>
  <c r="Q376" i="1"/>
  <c r="R376" i="1" s="1"/>
  <c r="Q377" i="1"/>
  <c r="R377" i="1" s="1"/>
  <c r="Q378" i="1"/>
  <c r="R378" i="1" s="1"/>
  <c r="Q379" i="1"/>
  <c r="R379" i="1" s="1"/>
  <c r="Q380" i="1"/>
  <c r="R380" i="1" s="1"/>
  <c r="Q381" i="1"/>
  <c r="R381" i="1" s="1"/>
  <c r="Q382" i="1"/>
  <c r="R382" i="1" s="1"/>
  <c r="Q383" i="1"/>
  <c r="R383" i="1" s="1"/>
  <c r="Q384" i="1"/>
  <c r="R384" i="1" s="1"/>
  <c r="Q385" i="1"/>
  <c r="R385" i="1" s="1"/>
  <c r="Q386" i="1"/>
  <c r="R386" i="1" s="1"/>
  <c r="Q387" i="1"/>
  <c r="R387" i="1" s="1"/>
  <c r="Q388" i="1"/>
  <c r="R388" i="1" s="1"/>
  <c r="Q389" i="1"/>
  <c r="R389" i="1" s="1"/>
  <c r="Q390" i="1"/>
  <c r="R390" i="1" s="1"/>
  <c r="Q391" i="1"/>
  <c r="R391" i="1" s="1"/>
  <c r="Q392" i="1"/>
  <c r="R392" i="1" s="1"/>
  <c r="Q393" i="1"/>
  <c r="R393" i="1" s="1"/>
  <c r="Q394" i="1"/>
  <c r="R394" i="1" s="1"/>
  <c r="S1031" i="1" l="1"/>
  <c r="S1317" i="1"/>
  <c r="S1351" i="1"/>
  <c r="S1310" i="1"/>
  <c r="S1320" i="1"/>
  <c r="S869" i="1"/>
  <c r="S1133" i="1"/>
  <c r="S850" i="1"/>
  <c r="S59" i="1"/>
  <c r="S783" i="1"/>
  <c r="S690" i="1"/>
  <c r="S195" i="1"/>
  <c r="S1025" i="1"/>
  <c r="S1326" i="1"/>
  <c r="S1348" i="1"/>
  <c r="S1316" i="1"/>
  <c r="S1314" i="1"/>
  <c r="S1313" i="1"/>
  <c r="S1311" i="1"/>
  <c r="S1309" i="1"/>
  <c r="S1305" i="1"/>
  <c r="S1319" i="1"/>
  <c r="S870" i="1"/>
  <c r="S881" i="1"/>
  <c r="S1134" i="1"/>
  <c r="S1132" i="1"/>
  <c r="S1113" i="1"/>
  <c r="S847" i="1"/>
  <c r="S853" i="1"/>
  <c r="S57" i="1"/>
  <c r="S784" i="1"/>
  <c r="S782" i="1"/>
  <c r="S561" i="1"/>
  <c r="S689" i="1"/>
  <c r="S186" i="1"/>
  <c r="S551" i="1"/>
  <c r="S1323" i="1"/>
  <c r="S1315" i="1"/>
  <c r="S1312" i="1"/>
  <c r="S1304" i="1"/>
  <c r="S871" i="1"/>
  <c r="S876" i="1"/>
  <c r="S1131" i="1"/>
  <c r="S846" i="1"/>
  <c r="S58" i="1"/>
  <c r="S577" i="1"/>
  <c r="S355" i="1"/>
  <c r="Q2080" i="1" l="1"/>
  <c r="R2080" i="1" s="1"/>
  <c r="Q2108" i="1"/>
  <c r="R2108" i="1" s="1"/>
  <c r="Q2110" i="1"/>
  <c r="R2110" i="1" s="1"/>
  <c r="Q2109" i="1"/>
  <c r="R2109" i="1" s="1"/>
  <c r="Q2111" i="1"/>
  <c r="R2111" i="1" s="1"/>
  <c r="Q1980" i="1"/>
  <c r="R1980" i="1" s="1"/>
  <c r="Q1875" i="1"/>
  <c r="R1875" i="1" s="1"/>
  <c r="Q1873" i="1"/>
  <c r="R1873" i="1" s="1"/>
  <c r="Q1872" i="1"/>
  <c r="R1872" i="1" s="1"/>
  <c r="O2080" i="1"/>
  <c r="O2108" i="1"/>
  <c r="O2110" i="1"/>
  <c r="O2109" i="1"/>
  <c r="O2111" i="1"/>
  <c r="O1980" i="1"/>
  <c r="O1875" i="1"/>
  <c r="O1873" i="1"/>
  <c r="O1872" i="1"/>
  <c r="S2111" i="1" l="1"/>
  <c r="S2110" i="1"/>
  <c r="S2080" i="1"/>
  <c r="S2109" i="1"/>
  <c r="S2108" i="1"/>
  <c r="S1872" i="1"/>
  <c r="S1873" i="1"/>
  <c r="S1875" i="1"/>
  <c r="S1980" i="1"/>
  <c r="U2080" i="1"/>
  <c r="U2108" i="1"/>
  <c r="U2110" i="1"/>
  <c r="U2109" i="1"/>
  <c r="U2111" i="1"/>
  <c r="U1980" i="1"/>
  <c r="U1875" i="1"/>
  <c r="U1873" i="1"/>
  <c r="U1872" i="1"/>
  <c r="Q771" i="1" l="1"/>
  <c r="R771" i="1" s="1"/>
  <c r="O771" i="1"/>
  <c r="U771" i="1" s="1"/>
  <c r="S771" i="1" l="1"/>
  <c r="Q722" i="1"/>
  <c r="R722" i="1" s="1"/>
  <c r="O722" i="1"/>
  <c r="U722" i="1" s="1"/>
  <c r="S722" i="1" l="1"/>
  <c r="Q1135" i="1" l="1"/>
  <c r="R1135" i="1" s="1"/>
  <c r="Q1136" i="1"/>
  <c r="R1136" i="1" s="1"/>
  <c r="Q1137" i="1"/>
  <c r="R1137" i="1" s="1"/>
  <c r="Q1138" i="1"/>
  <c r="R1138" i="1" s="1"/>
  <c r="Q1023" i="1"/>
  <c r="R1023" i="1" s="1"/>
  <c r="Q1011" i="1"/>
  <c r="R1011" i="1" s="1"/>
  <c r="Q849" i="1"/>
  <c r="R849" i="1" s="1"/>
  <c r="Q852" i="1"/>
  <c r="R852" i="1" s="1"/>
  <c r="Q1022" i="1"/>
  <c r="R1022" i="1" s="1"/>
  <c r="Q1021" i="1"/>
  <c r="R1021" i="1" s="1"/>
  <c r="Q1020" i="1"/>
  <c r="R1020" i="1" s="1"/>
  <c r="Q1019" i="1"/>
  <c r="R1019" i="1" s="1"/>
  <c r="O1019" i="1"/>
  <c r="U1019" i="1" s="1"/>
  <c r="O1020" i="1"/>
  <c r="U1020" i="1" s="1"/>
  <c r="O1021" i="1"/>
  <c r="U1021" i="1" s="1"/>
  <c r="O1022" i="1"/>
  <c r="U1022" i="1" s="1"/>
  <c r="O852" i="1"/>
  <c r="U852" i="1" s="1"/>
  <c r="O849" i="1"/>
  <c r="U849" i="1" s="1"/>
  <c r="O1135" i="1"/>
  <c r="U1135" i="1" s="1"/>
  <c r="O1136" i="1"/>
  <c r="U1136" i="1" s="1"/>
  <c r="O1137" i="1"/>
  <c r="U1137" i="1" s="1"/>
  <c r="O1138" i="1"/>
  <c r="U1138" i="1" s="1"/>
  <c r="O1023" i="1"/>
  <c r="U1023" i="1" s="1"/>
  <c r="O1011" i="1"/>
  <c r="U1011" i="1" s="1"/>
  <c r="Q64" i="1"/>
  <c r="R64" i="1" s="1"/>
  <c r="Q536" i="1"/>
  <c r="R536" i="1" s="1"/>
  <c r="Q352" i="1"/>
  <c r="R352" i="1" s="1"/>
  <c r="Q351" i="1"/>
  <c r="R351" i="1" s="1"/>
  <c r="Q350" i="1"/>
  <c r="R350" i="1" s="1"/>
  <c r="Q349" i="1"/>
  <c r="R349" i="1" s="1"/>
  <c r="O349" i="1"/>
  <c r="U349" i="1" s="1"/>
  <c r="O350" i="1"/>
  <c r="U350" i="1" s="1"/>
  <c r="O351" i="1"/>
  <c r="U351" i="1" s="1"/>
  <c r="O352" i="1"/>
  <c r="U352" i="1" s="1"/>
  <c r="O536" i="1"/>
  <c r="U536" i="1" s="1"/>
  <c r="O64" i="1"/>
  <c r="U64" i="1" s="1"/>
  <c r="S1138" i="1" l="1"/>
  <c r="S1019" i="1"/>
  <c r="S1021" i="1"/>
  <c r="S852" i="1"/>
  <c r="S1011" i="1"/>
  <c r="S1137" i="1"/>
  <c r="S1020" i="1"/>
  <c r="S1022" i="1"/>
  <c r="S849" i="1"/>
  <c r="S1023" i="1"/>
  <c r="S1136" i="1"/>
  <c r="S1135" i="1"/>
  <c r="S536" i="1"/>
  <c r="S350" i="1"/>
  <c r="S64" i="1"/>
  <c r="S349" i="1"/>
  <c r="S351" i="1"/>
  <c r="S352" i="1"/>
  <c r="Q216" i="1" l="1"/>
  <c r="R216" i="1" s="1"/>
  <c r="O216" i="1"/>
  <c r="U216" i="1" s="1"/>
  <c r="S216" i="1" l="1"/>
  <c r="Q1018" i="1" l="1"/>
  <c r="R1018" i="1" s="1"/>
  <c r="O1018" i="1"/>
  <c r="U1018" i="1" s="1"/>
  <c r="S1018" i="1" l="1"/>
  <c r="O220" i="1" l="1"/>
  <c r="U220" i="1" s="1"/>
  <c r="O225" i="1"/>
  <c r="U225" i="1" s="1"/>
  <c r="O589" i="1"/>
  <c r="U589" i="1" s="1"/>
  <c r="Q220" i="1"/>
  <c r="R220" i="1" s="1"/>
  <c r="Q225" i="1"/>
  <c r="R225" i="1" s="1"/>
  <c r="Q589" i="1"/>
  <c r="R589" i="1" s="1"/>
  <c r="S589" i="1" l="1"/>
  <c r="S220" i="1"/>
  <c r="S225" i="1"/>
  <c r="O1571" i="1" l="1"/>
  <c r="O1515" i="1"/>
  <c r="U1515" i="1" s="1"/>
  <c r="O1516" i="1"/>
  <c r="U1516" i="1" s="1"/>
  <c r="O1543" i="1"/>
  <c r="U1543" i="1" s="1"/>
  <c r="O1362" i="1"/>
  <c r="U1362" i="1" s="1"/>
  <c r="O1412" i="1"/>
  <c r="U1412" i="1" s="1"/>
  <c r="O1414" i="1"/>
  <c r="U1414" i="1" s="1"/>
  <c r="O1403" i="1"/>
  <c r="U1403" i="1" s="1"/>
  <c r="O1397" i="1"/>
  <c r="U1397" i="1" s="1"/>
  <c r="O1398" i="1"/>
  <c r="U1398" i="1" s="1"/>
  <c r="O1514" i="1"/>
  <c r="U1514" i="1" s="1"/>
  <c r="O1621" i="1"/>
  <c r="U1621" i="1" s="1"/>
  <c r="O1620" i="1"/>
  <c r="U1620" i="1" s="1"/>
  <c r="O1618" i="1"/>
  <c r="U1618" i="1" s="1"/>
  <c r="O1619" i="1"/>
  <c r="U1619" i="1" s="1"/>
  <c r="O1615" i="1"/>
  <c r="U1615" i="1" s="1"/>
  <c r="O1616" i="1"/>
  <c r="U1616" i="1" s="1"/>
  <c r="O1613" i="1"/>
  <c r="U1613" i="1" s="1"/>
  <c r="O1614" i="1"/>
  <c r="U1614" i="1" s="1"/>
  <c r="O1622" i="1"/>
  <c r="U1622" i="1" s="1"/>
  <c r="O1623" i="1"/>
  <c r="U1623" i="1" s="1"/>
  <c r="O1617" i="1"/>
  <c r="U1617" i="1" s="1"/>
  <c r="O1604" i="1"/>
  <c r="U1604" i="1" s="1"/>
  <c r="O1605" i="1"/>
  <c r="U1605" i="1" s="1"/>
  <c r="O1606" i="1"/>
  <c r="U1606" i="1" s="1"/>
  <c r="O1607" i="1"/>
  <c r="U1607" i="1" s="1"/>
  <c r="O1608" i="1"/>
  <c r="U1608" i="1" s="1"/>
  <c r="O1609" i="1"/>
  <c r="U1609" i="1" s="1"/>
  <c r="O1610" i="1"/>
  <c r="U1610" i="1" s="1"/>
  <c r="O1611" i="1"/>
  <c r="U1611" i="1" s="1"/>
  <c r="O1612" i="1"/>
  <c r="U1612" i="1" s="1"/>
  <c r="O1624" i="1"/>
  <c r="U1624" i="1" s="1"/>
  <c r="O1625" i="1"/>
  <c r="U1625" i="1" s="1"/>
  <c r="O1626" i="1"/>
  <c r="U1626" i="1" s="1"/>
  <c r="Q1571" i="1"/>
  <c r="R1571" i="1" s="1"/>
  <c r="Q1515" i="1"/>
  <c r="R1515" i="1" s="1"/>
  <c r="Q1516" i="1"/>
  <c r="R1516" i="1" s="1"/>
  <c r="Q1543" i="1"/>
  <c r="R1543" i="1" s="1"/>
  <c r="Q1362" i="1"/>
  <c r="R1362" i="1" s="1"/>
  <c r="Q1412" i="1"/>
  <c r="R1412" i="1" s="1"/>
  <c r="Q1414" i="1"/>
  <c r="R1414" i="1" s="1"/>
  <c r="Q1403" i="1"/>
  <c r="R1403" i="1" s="1"/>
  <c r="Q1397" i="1"/>
  <c r="R1397" i="1" s="1"/>
  <c r="Q1398" i="1"/>
  <c r="R1398" i="1" s="1"/>
  <c r="Q1514" i="1"/>
  <c r="R1514" i="1" s="1"/>
  <c r="Q1621" i="1"/>
  <c r="R1621" i="1" s="1"/>
  <c r="Q1620" i="1"/>
  <c r="R1620" i="1" s="1"/>
  <c r="Q1618" i="1"/>
  <c r="R1618" i="1" s="1"/>
  <c r="Q1619" i="1"/>
  <c r="R1619" i="1" s="1"/>
  <c r="Q1615" i="1"/>
  <c r="R1615" i="1" s="1"/>
  <c r="Q1616" i="1"/>
  <c r="R1616" i="1" s="1"/>
  <c r="Q1613" i="1"/>
  <c r="R1613" i="1" s="1"/>
  <c r="Q1614" i="1"/>
  <c r="R1614" i="1" s="1"/>
  <c r="Q1622" i="1"/>
  <c r="R1622" i="1" s="1"/>
  <c r="Q1623" i="1"/>
  <c r="R1623" i="1" s="1"/>
  <c r="Q1617" i="1"/>
  <c r="R1617" i="1" s="1"/>
  <c r="Q1604" i="1"/>
  <c r="R1604" i="1" s="1"/>
  <c r="Q1605" i="1"/>
  <c r="R1605" i="1" s="1"/>
  <c r="Q1606" i="1"/>
  <c r="R1606" i="1" s="1"/>
  <c r="Q1607" i="1"/>
  <c r="R1607" i="1" s="1"/>
  <c r="Q1608" i="1"/>
  <c r="R1608" i="1" s="1"/>
  <c r="Q1609" i="1"/>
  <c r="R1609" i="1" s="1"/>
  <c r="Q1610" i="1"/>
  <c r="R1610" i="1" s="1"/>
  <c r="Q1611" i="1"/>
  <c r="R1611" i="1" s="1"/>
  <c r="Q1612" i="1"/>
  <c r="R1612" i="1" s="1"/>
  <c r="Q1624" i="1"/>
  <c r="R1624" i="1" s="1"/>
  <c r="Q1625" i="1"/>
  <c r="R1625" i="1" s="1"/>
  <c r="Q1626" i="1"/>
  <c r="R1626" i="1" s="1"/>
  <c r="U1571" i="1"/>
  <c r="S1626" i="1" l="1"/>
  <c r="S1624" i="1"/>
  <c r="S1611" i="1"/>
  <c r="S1609" i="1"/>
  <c r="S1607" i="1"/>
  <c r="S1605" i="1"/>
  <c r="S1617" i="1"/>
  <c r="S1622" i="1"/>
  <c r="S1613" i="1"/>
  <c r="S1615" i="1"/>
  <c r="S1621" i="1"/>
  <c r="S1398" i="1"/>
  <c r="S1412" i="1"/>
  <c r="S1543" i="1"/>
  <c r="S1515" i="1"/>
  <c r="S1625" i="1"/>
  <c r="S1612" i="1"/>
  <c r="S1610" i="1"/>
  <c r="S1608" i="1"/>
  <c r="S1606" i="1"/>
  <c r="S1604" i="1"/>
  <c r="S1623" i="1"/>
  <c r="S1614" i="1"/>
  <c r="S1616" i="1"/>
  <c r="S1619" i="1"/>
  <c r="S1620" i="1"/>
  <c r="S1514" i="1"/>
  <c r="S1397" i="1"/>
  <c r="S1414" i="1"/>
  <c r="S1362" i="1"/>
  <c r="S1516" i="1"/>
  <c r="S1403" i="1"/>
  <c r="S1618" i="1"/>
  <c r="S1571" i="1"/>
  <c r="O2157" i="1" l="1"/>
  <c r="U2157" i="1" s="1"/>
  <c r="O2158" i="1"/>
  <c r="U2158" i="1" s="1"/>
  <c r="O2159" i="1"/>
  <c r="U2159" i="1" s="1"/>
  <c r="O2160" i="1"/>
  <c r="U2160" i="1" s="1"/>
  <c r="O2161" i="1"/>
  <c r="U2161" i="1" s="1"/>
  <c r="R2157" i="1"/>
  <c r="R2158" i="1"/>
  <c r="S2158" i="1" s="1"/>
  <c r="R2159" i="1"/>
  <c r="R2160" i="1"/>
  <c r="R2161" i="1"/>
  <c r="S2161" i="1" l="1"/>
  <c r="S2160" i="1"/>
  <c r="S2159" i="1"/>
  <c r="S2157" i="1"/>
  <c r="O730" i="1" l="1"/>
  <c r="O215" i="1"/>
  <c r="O222" i="1"/>
  <c r="U222" i="1" s="1"/>
  <c r="O219" i="1"/>
  <c r="U219" i="1" s="1"/>
  <c r="O217" i="1"/>
  <c r="O218" i="1"/>
  <c r="U218" i="1" s="1"/>
  <c r="O224" i="1"/>
  <c r="U224" i="1" s="1"/>
  <c r="O227" i="1"/>
  <c r="U227" i="1" s="1"/>
  <c r="O228" i="1"/>
  <c r="U228" i="1" s="1"/>
  <c r="O268" i="1"/>
  <c r="U268" i="1" s="1"/>
  <c r="O565" i="1"/>
  <c r="U565" i="1" s="1"/>
  <c r="O586" i="1"/>
  <c r="U586" i="1" s="1"/>
  <c r="O858" i="1"/>
  <c r="U858" i="1" s="1"/>
  <c r="Q730" i="1"/>
  <c r="R730" i="1" s="1"/>
  <c r="Q215" i="1"/>
  <c r="R215" i="1" s="1"/>
  <c r="Q222" i="1"/>
  <c r="R222" i="1" s="1"/>
  <c r="Q219" i="1"/>
  <c r="R219" i="1" s="1"/>
  <c r="Q217" i="1"/>
  <c r="R217" i="1" s="1"/>
  <c r="Q218" i="1"/>
  <c r="R218" i="1" s="1"/>
  <c r="Q224" i="1"/>
  <c r="R224" i="1" s="1"/>
  <c r="Q227" i="1"/>
  <c r="R227" i="1" s="1"/>
  <c r="Q228" i="1"/>
  <c r="R228" i="1" s="1"/>
  <c r="Q268" i="1"/>
  <c r="R268" i="1" s="1"/>
  <c r="Q565" i="1"/>
  <c r="R565" i="1" s="1"/>
  <c r="Q586" i="1"/>
  <c r="R586" i="1" s="1"/>
  <c r="Q858" i="1"/>
  <c r="R858" i="1" s="1"/>
  <c r="U730" i="1"/>
  <c r="U215" i="1"/>
  <c r="U217" i="1"/>
  <c r="S858" i="1" l="1"/>
  <c r="S565" i="1"/>
  <c r="S228" i="1"/>
  <c r="S224" i="1"/>
  <c r="S217" i="1"/>
  <c r="S222" i="1"/>
  <c r="S730" i="1"/>
  <c r="S586" i="1"/>
  <c r="S268" i="1"/>
  <c r="S227" i="1"/>
  <c r="S218" i="1"/>
  <c r="S219" i="1"/>
  <c r="S215" i="1"/>
  <c r="O223" i="1" l="1"/>
  <c r="U223" i="1" s="1"/>
  <c r="O213" i="1"/>
  <c r="O214" i="1"/>
  <c r="U214" i="1" s="1"/>
  <c r="O226" i="1"/>
  <c r="O229" i="1"/>
  <c r="O221" i="1"/>
  <c r="O277" i="1"/>
  <c r="O273" i="1"/>
  <c r="O269" i="1"/>
  <c r="U269" i="1" s="1"/>
  <c r="O872" i="1"/>
  <c r="O873" i="1"/>
  <c r="U873" i="1" s="1"/>
  <c r="O874" i="1"/>
  <c r="O875" i="1"/>
  <c r="U875" i="1" s="1"/>
  <c r="O877" i="1"/>
  <c r="O878" i="1"/>
  <c r="O879" i="1"/>
  <c r="O880" i="1"/>
  <c r="U880" i="1" s="1"/>
  <c r="O889" i="1"/>
  <c r="O890" i="1"/>
  <c r="U890" i="1" s="1"/>
  <c r="O892" i="1"/>
  <c r="O894" i="1"/>
  <c r="U894" i="1" s="1"/>
  <c r="O896" i="1"/>
  <c r="O898" i="1"/>
  <c r="O899" i="1"/>
  <c r="O1183" i="1"/>
  <c r="Q223" i="1"/>
  <c r="R223" i="1" s="1"/>
  <c r="Q213" i="1"/>
  <c r="R213" i="1" s="1"/>
  <c r="Q214" i="1"/>
  <c r="R214" i="1" s="1"/>
  <c r="Q226" i="1"/>
  <c r="R226" i="1" s="1"/>
  <c r="Q229" i="1"/>
  <c r="R229" i="1" s="1"/>
  <c r="Q221" i="1"/>
  <c r="R221" i="1" s="1"/>
  <c r="Q277" i="1"/>
  <c r="R277" i="1" s="1"/>
  <c r="Q273" i="1"/>
  <c r="R273" i="1" s="1"/>
  <c r="Q269" i="1"/>
  <c r="R269" i="1" s="1"/>
  <c r="Q872" i="1"/>
  <c r="R872" i="1" s="1"/>
  <c r="Q873" i="1"/>
  <c r="R873" i="1" s="1"/>
  <c r="Q874" i="1"/>
  <c r="R874" i="1" s="1"/>
  <c r="Q875" i="1"/>
  <c r="R875" i="1" s="1"/>
  <c r="Q877" i="1"/>
  <c r="R877" i="1" s="1"/>
  <c r="Q878" i="1"/>
  <c r="R878" i="1" s="1"/>
  <c r="Q879" i="1"/>
  <c r="R879" i="1" s="1"/>
  <c r="Q880" i="1"/>
  <c r="R880" i="1" s="1"/>
  <c r="Q889" i="1"/>
  <c r="R889" i="1" s="1"/>
  <c r="Q890" i="1"/>
  <c r="R890" i="1" s="1"/>
  <c r="Q892" i="1"/>
  <c r="R892" i="1" s="1"/>
  <c r="Q894" i="1"/>
  <c r="R894" i="1" s="1"/>
  <c r="Q896" i="1"/>
  <c r="R896" i="1" s="1"/>
  <c r="Q898" i="1"/>
  <c r="R898" i="1" s="1"/>
  <c r="Q899" i="1"/>
  <c r="R899" i="1" s="1"/>
  <c r="S229" i="1" l="1"/>
  <c r="U229" i="1"/>
  <c r="S890" i="1"/>
  <c r="S873" i="1"/>
  <c r="S898" i="1"/>
  <c r="S878" i="1"/>
  <c r="S277" i="1"/>
  <c r="S223" i="1"/>
  <c r="U898" i="1"/>
  <c r="U878" i="1"/>
  <c r="U277" i="1"/>
  <c r="S894" i="1"/>
  <c r="S880" i="1"/>
  <c r="S875" i="1"/>
  <c r="S269" i="1"/>
  <c r="S214" i="1"/>
  <c r="S877" i="1"/>
  <c r="S874" i="1"/>
  <c r="S872" i="1"/>
  <c r="S273" i="1"/>
  <c r="S899" i="1"/>
  <c r="S896" i="1"/>
  <c r="S892" i="1"/>
  <c r="S889" i="1"/>
  <c r="S879" i="1"/>
  <c r="S221" i="1"/>
  <c r="S226" i="1"/>
  <c r="S213" i="1"/>
  <c r="U899" i="1"/>
  <c r="U896" i="1"/>
  <c r="U892" i="1"/>
  <c r="U889" i="1"/>
  <c r="U879" i="1"/>
  <c r="U877" i="1"/>
  <c r="U874" i="1"/>
  <c r="U872" i="1"/>
  <c r="U273" i="1"/>
  <c r="U221" i="1"/>
  <c r="U226" i="1"/>
  <c r="U213" i="1"/>
  <c r="Q1822" i="1" l="1"/>
  <c r="R1822" i="1" s="1"/>
  <c r="O1822" i="1"/>
  <c r="U1822" i="1" s="1"/>
  <c r="Q1815" i="1"/>
  <c r="R1815" i="1" s="1"/>
  <c r="O1815" i="1"/>
  <c r="U1815" i="1" s="1"/>
  <c r="Q1673" i="1"/>
  <c r="R1673" i="1" s="1"/>
  <c r="O1673" i="1"/>
  <c r="U1673" i="1" s="1"/>
  <c r="Q1812" i="1"/>
  <c r="R1812" i="1" s="1"/>
  <c r="O1812" i="1"/>
  <c r="U1812" i="1" s="1"/>
  <c r="Q1806" i="1"/>
  <c r="R1806" i="1" s="1"/>
  <c r="O1806" i="1"/>
  <c r="U1806" i="1" s="1"/>
  <c r="Q1803" i="1"/>
  <c r="R1803" i="1" s="1"/>
  <c r="O1803" i="1"/>
  <c r="U1803" i="1" s="1"/>
  <c r="Q1794" i="1"/>
  <c r="R1794" i="1" s="1"/>
  <c r="O1794" i="1"/>
  <c r="U1794" i="1" s="1"/>
  <c r="Q1790" i="1"/>
  <c r="R1790" i="1" s="1"/>
  <c r="O1790" i="1"/>
  <c r="U1790" i="1" s="1"/>
  <c r="Q1787" i="1"/>
  <c r="R1787" i="1" s="1"/>
  <c r="O1787" i="1"/>
  <c r="U1787" i="1" s="1"/>
  <c r="Q1785" i="1"/>
  <c r="R1785" i="1" s="1"/>
  <c r="O1785" i="1"/>
  <c r="U1785" i="1" s="1"/>
  <c r="Q1783" i="1"/>
  <c r="R1783" i="1" s="1"/>
  <c r="O1783" i="1"/>
  <c r="U1783" i="1" s="1"/>
  <c r="Q1780" i="1"/>
  <c r="R1780" i="1" s="1"/>
  <c r="O1780" i="1"/>
  <c r="U1780" i="1" s="1"/>
  <c r="Q1779" i="1"/>
  <c r="R1779" i="1" s="1"/>
  <c r="O1779" i="1"/>
  <c r="U1779" i="1" s="1"/>
  <c r="Q1677" i="1"/>
  <c r="R1677" i="1" s="1"/>
  <c r="O1677" i="1"/>
  <c r="U1677" i="1" s="1"/>
  <c r="Q1778" i="1"/>
  <c r="R1778" i="1" s="1"/>
  <c r="O1778" i="1"/>
  <c r="U1778" i="1" s="1"/>
  <c r="Q1743" i="1"/>
  <c r="R1743" i="1" s="1"/>
  <c r="O1743" i="1"/>
  <c r="U1743" i="1" s="1"/>
  <c r="Q1775" i="1"/>
  <c r="R1775" i="1" s="1"/>
  <c r="O1775" i="1"/>
  <c r="U1775" i="1" s="1"/>
  <c r="Q1774" i="1"/>
  <c r="R1774" i="1" s="1"/>
  <c r="O1774" i="1"/>
  <c r="U1774" i="1" s="1"/>
  <c r="Q1772" i="1"/>
  <c r="R1772" i="1" s="1"/>
  <c r="O1772" i="1"/>
  <c r="U1772" i="1" s="1"/>
  <c r="Q1770" i="1"/>
  <c r="R1770" i="1" s="1"/>
  <c r="O1770" i="1"/>
  <c r="U1770" i="1" s="1"/>
  <c r="Q1741" i="1"/>
  <c r="R1741" i="1" s="1"/>
  <c r="O1741" i="1"/>
  <c r="U1741" i="1" s="1"/>
  <c r="Q1767" i="1"/>
  <c r="R1767" i="1" s="1"/>
  <c r="O1767" i="1"/>
  <c r="U1767" i="1" s="1"/>
  <c r="Q1765" i="1"/>
  <c r="R1765" i="1" s="1"/>
  <c r="O1765" i="1"/>
  <c r="U1765" i="1" s="1"/>
  <c r="Q1763" i="1"/>
  <c r="R1763" i="1" s="1"/>
  <c r="O1763" i="1"/>
  <c r="U1763" i="1" s="1"/>
  <c r="Q1761" i="1"/>
  <c r="R1761" i="1" s="1"/>
  <c r="O1761" i="1"/>
  <c r="U1761" i="1" s="1"/>
  <c r="Q1759" i="1"/>
  <c r="R1759" i="1" s="1"/>
  <c r="O1759" i="1"/>
  <c r="U1759" i="1" s="1"/>
  <c r="Q1754" i="1"/>
  <c r="R1754" i="1" s="1"/>
  <c r="O1754" i="1"/>
  <c r="U1754" i="1" s="1"/>
  <c r="Q1753" i="1"/>
  <c r="R1753" i="1" s="1"/>
  <c r="O1753" i="1"/>
  <c r="U1753" i="1" s="1"/>
  <c r="Q1752" i="1"/>
  <c r="R1752" i="1" s="1"/>
  <c r="O1752" i="1"/>
  <c r="U1752" i="1" s="1"/>
  <c r="Q1738" i="1"/>
  <c r="R1738" i="1" s="1"/>
  <c r="O1738" i="1"/>
  <c r="U1738" i="1" s="1"/>
  <c r="Q1820" i="1"/>
  <c r="R1820" i="1" s="1"/>
  <c r="O1820" i="1"/>
  <c r="U1820" i="1" s="1"/>
  <c r="Q1675" i="1"/>
  <c r="R1675" i="1" s="1"/>
  <c r="O1675" i="1"/>
  <c r="U1675" i="1" s="1"/>
  <c r="Q1813" i="1"/>
  <c r="R1813" i="1" s="1"/>
  <c r="O1813" i="1"/>
  <c r="U1813" i="1" s="1"/>
  <c r="Q1749" i="1"/>
  <c r="R1749" i="1" s="1"/>
  <c r="O1749" i="1"/>
  <c r="U1749" i="1" s="1"/>
  <c r="Q1682" i="1"/>
  <c r="R1682" i="1" s="1"/>
  <c r="O1682" i="1"/>
  <c r="U1682" i="1" s="1"/>
  <c r="Q1802" i="1"/>
  <c r="R1802" i="1" s="1"/>
  <c r="O1802" i="1"/>
  <c r="U1802" i="1" s="1"/>
  <c r="Q1801" i="1"/>
  <c r="R1801" i="1" s="1"/>
  <c r="O1801" i="1"/>
  <c r="U1801" i="1" s="1"/>
  <c r="Q1799" i="1"/>
  <c r="R1799" i="1" s="1"/>
  <c r="O1799" i="1"/>
  <c r="U1799" i="1" s="1"/>
  <c r="Q1796" i="1"/>
  <c r="R1796" i="1" s="1"/>
  <c r="O1796" i="1"/>
  <c r="U1796" i="1" s="1"/>
  <c r="Q1792" i="1"/>
  <c r="R1792" i="1" s="1"/>
  <c r="O1792" i="1"/>
  <c r="U1792" i="1" s="1"/>
  <c r="Q1745" i="1"/>
  <c r="R1745" i="1" s="1"/>
  <c r="O1745" i="1"/>
  <c r="U1745" i="1" s="1"/>
  <c r="Q1821" i="1"/>
  <c r="R1821" i="1" s="1"/>
  <c r="Q1816" i="1"/>
  <c r="R1816" i="1" s="1"/>
  <c r="Q1674" i="1"/>
  <c r="R1674" i="1" s="1"/>
  <c r="Q1814" i="1"/>
  <c r="R1814" i="1" s="1"/>
  <c r="Q1750" i="1"/>
  <c r="R1750" i="1" s="1"/>
  <c r="Q1811" i="1"/>
  <c r="R1811" i="1" s="1"/>
  <c r="Q1809" i="1"/>
  <c r="R1809" i="1" s="1"/>
  <c r="Q1807" i="1"/>
  <c r="R1807" i="1" s="1"/>
  <c r="Q1805" i="1"/>
  <c r="R1805" i="1" s="1"/>
  <c r="Q1804" i="1"/>
  <c r="R1804" i="1" s="1"/>
  <c r="Q1747" i="1"/>
  <c r="R1747" i="1" s="1"/>
  <c r="Q1800" i="1"/>
  <c r="R1800" i="1" s="1"/>
  <c r="Q1713" i="1"/>
  <c r="R1713" i="1" s="1"/>
  <c r="Q1798" i="1"/>
  <c r="R1798" i="1" s="1"/>
  <c r="Q1797" i="1"/>
  <c r="R1797" i="1" s="1"/>
  <c r="Q1795" i="1"/>
  <c r="R1795" i="1" s="1"/>
  <c r="Q1793" i="1"/>
  <c r="R1793" i="1" s="1"/>
  <c r="Q1791" i="1"/>
  <c r="R1791" i="1" s="1"/>
  <c r="Q1789" i="1"/>
  <c r="R1789" i="1" s="1"/>
  <c r="Q1788" i="1"/>
  <c r="R1788" i="1" s="1"/>
  <c r="Q1786" i="1"/>
  <c r="R1786" i="1" s="1"/>
  <c r="Q1784" i="1"/>
  <c r="R1784" i="1" s="1"/>
  <c r="Q1781" i="1"/>
  <c r="R1781" i="1" s="1"/>
  <c r="Q1777" i="1"/>
  <c r="R1777" i="1" s="1"/>
  <c r="Q1744" i="1"/>
  <c r="R1744" i="1" s="1"/>
  <c r="Q1776" i="1"/>
  <c r="R1776" i="1" s="1"/>
  <c r="Q1773" i="1"/>
  <c r="R1773" i="1" s="1"/>
  <c r="Q1771" i="1"/>
  <c r="R1771" i="1" s="1"/>
  <c r="Q1742" i="1"/>
  <c r="R1742" i="1" s="1"/>
  <c r="Q1769" i="1"/>
  <c r="R1769" i="1" s="1"/>
  <c r="Q1768" i="1"/>
  <c r="R1768" i="1" s="1"/>
  <c r="Q1766" i="1"/>
  <c r="R1766" i="1" s="1"/>
  <c r="Q1764" i="1"/>
  <c r="R1764" i="1" s="1"/>
  <c r="Q1762" i="1"/>
  <c r="R1762" i="1" s="1"/>
  <c r="Q1760" i="1"/>
  <c r="R1760" i="1" s="1"/>
  <c r="Q1758" i="1"/>
  <c r="R1758" i="1" s="1"/>
  <c r="Q1755" i="1"/>
  <c r="R1755" i="1" s="1"/>
  <c r="Q1751" i="1"/>
  <c r="R1751" i="1" s="1"/>
  <c r="Q1737" i="1"/>
  <c r="R1737" i="1" s="1"/>
  <c r="O1821" i="1"/>
  <c r="U1821" i="1" s="1"/>
  <c r="O1816" i="1"/>
  <c r="U1816" i="1" s="1"/>
  <c r="O1674" i="1"/>
  <c r="U1674" i="1" s="1"/>
  <c r="O1814" i="1"/>
  <c r="U1814" i="1" s="1"/>
  <c r="O1750" i="1"/>
  <c r="U1750" i="1" s="1"/>
  <c r="O1811" i="1"/>
  <c r="U1811" i="1" s="1"/>
  <c r="O1809" i="1"/>
  <c r="U1809" i="1" s="1"/>
  <c r="O1807" i="1"/>
  <c r="U1807" i="1" s="1"/>
  <c r="O1805" i="1"/>
  <c r="U1805" i="1" s="1"/>
  <c r="O1804" i="1"/>
  <c r="U1804" i="1" s="1"/>
  <c r="O1747" i="1"/>
  <c r="U1747" i="1" s="1"/>
  <c r="O1800" i="1"/>
  <c r="U1800" i="1" s="1"/>
  <c r="O1713" i="1"/>
  <c r="U1713" i="1" s="1"/>
  <c r="O1798" i="1"/>
  <c r="U1798" i="1" s="1"/>
  <c r="O1797" i="1"/>
  <c r="U1797" i="1" s="1"/>
  <c r="O1795" i="1"/>
  <c r="U1795" i="1" s="1"/>
  <c r="O1793" i="1"/>
  <c r="U1793" i="1" s="1"/>
  <c r="O1791" i="1"/>
  <c r="U1791" i="1" s="1"/>
  <c r="O1789" i="1"/>
  <c r="U1789" i="1" s="1"/>
  <c r="O1788" i="1"/>
  <c r="U1788" i="1" s="1"/>
  <c r="O1786" i="1"/>
  <c r="U1786" i="1" s="1"/>
  <c r="O1784" i="1"/>
  <c r="U1784" i="1" s="1"/>
  <c r="O1781" i="1"/>
  <c r="U1781" i="1" s="1"/>
  <c r="O1777" i="1"/>
  <c r="U1777" i="1" s="1"/>
  <c r="O1744" i="1"/>
  <c r="U1744" i="1" s="1"/>
  <c r="O1776" i="1"/>
  <c r="U1776" i="1" s="1"/>
  <c r="O1773" i="1"/>
  <c r="U1773" i="1" s="1"/>
  <c r="O1771" i="1"/>
  <c r="U1771" i="1" s="1"/>
  <c r="O1742" i="1"/>
  <c r="U1742" i="1" s="1"/>
  <c r="O1769" i="1"/>
  <c r="U1769" i="1" s="1"/>
  <c r="O1768" i="1"/>
  <c r="U1768" i="1" s="1"/>
  <c r="O1766" i="1"/>
  <c r="U1766" i="1" s="1"/>
  <c r="O1764" i="1"/>
  <c r="U1764" i="1" s="1"/>
  <c r="O1762" i="1"/>
  <c r="U1762" i="1" s="1"/>
  <c r="O1760" i="1"/>
  <c r="U1760" i="1" s="1"/>
  <c r="O1758" i="1"/>
  <c r="U1758" i="1" s="1"/>
  <c r="O1755" i="1"/>
  <c r="U1755" i="1" s="1"/>
  <c r="O1751" i="1"/>
  <c r="U1751" i="1" s="1"/>
  <c r="O1737" i="1"/>
  <c r="U1737" i="1" s="1"/>
  <c r="S1743" i="1" l="1"/>
  <c r="S1802" i="1"/>
  <c r="S1677" i="1"/>
  <c r="S1673" i="1"/>
  <c r="S1801" i="1"/>
  <c r="S1772" i="1"/>
  <c r="S1765" i="1"/>
  <c r="S1752" i="1"/>
  <c r="S1761" i="1"/>
  <c r="S1813" i="1"/>
  <c r="S1799" i="1"/>
  <c r="S1753" i="1"/>
  <c r="S1767" i="1"/>
  <c r="S1745" i="1"/>
  <c r="S1787" i="1"/>
  <c r="S1770" i="1"/>
  <c r="S1783" i="1"/>
  <c r="S1790" i="1"/>
  <c r="S1822" i="1"/>
  <c r="S1682" i="1"/>
  <c r="S1820" i="1"/>
  <c r="S1812" i="1"/>
  <c r="S1738" i="1"/>
  <c r="S1763" i="1"/>
  <c r="S1741" i="1"/>
  <c r="S1775" i="1"/>
  <c r="S1778" i="1"/>
  <c r="S1780" i="1"/>
  <c r="S1774" i="1"/>
  <c r="S1779" i="1"/>
  <c r="S1785" i="1"/>
  <c r="S1759" i="1"/>
  <c r="S1792" i="1"/>
  <c r="S1815" i="1"/>
  <c r="S1754" i="1"/>
  <c r="S1794" i="1"/>
  <c r="S1749" i="1"/>
  <c r="S1675" i="1"/>
  <c r="S1796" i="1"/>
  <c r="S1806" i="1"/>
  <c r="S1803" i="1"/>
  <c r="S1737" i="1"/>
  <c r="S1755" i="1"/>
  <c r="S1764" i="1"/>
  <c r="S1768" i="1"/>
  <c r="S1742" i="1"/>
  <c r="S1773" i="1"/>
  <c r="S1776" i="1"/>
  <c r="S1777" i="1"/>
  <c r="S1781" i="1"/>
  <c r="S1786" i="1"/>
  <c r="S1789" i="1"/>
  <c r="S1793" i="1"/>
  <c r="S1797" i="1"/>
  <c r="S1713" i="1"/>
  <c r="S1804" i="1"/>
  <c r="S1807" i="1"/>
  <c r="S1811" i="1"/>
  <c r="S1821" i="1"/>
  <c r="S1751" i="1"/>
  <c r="S1758" i="1"/>
  <c r="S1760" i="1"/>
  <c r="S1762" i="1"/>
  <c r="S1766" i="1"/>
  <c r="S1769" i="1"/>
  <c r="S1771" i="1"/>
  <c r="S1744" i="1"/>
  <c r="S1784" i="1"/>
  <c r="S1788" i="1"/>
  <c r="S1791" i="1"/>
  <c r="S1795" i="1"/>
  <c r="S1798" i="1"/>
  <c r="S1800" i="1"/>
  <c r="S1747" i="1"/>
  <c r="S1805" i="1"/>
  <c r="S1809" i="1"/>
  <c r="S1750" i="1"/>
  <c r="S1814" i="1"/>
  <c r="S1674" i="1"/>
  <c r="S1816" i="1"/>
  <c r="O258" i="1" l="1"/>
  <c r="U258" i="1" s="1"/>
  <c r="O248" i="1"/>
  <c r="U248" i="1" s="1"/>
  <c r="O249" i="1"/>
  <c r="U249" i="1" s="1"/>
  <c r="O250" i="1"/>
  <c r="U250" i="1" s="1"/>
  <c r="O251" i="1"/>
  <c r="U251" i="1" s="1"/>
  <c r="O257" i="1"/>
  <c r="U257" i="1" s="1"/>
  <c r="O254" i="1"/>
  <c r="U254" i="1" s="1"/>
  <c r="O252" i="1"/>
  <c r="U252" i="1" s="1"/>
  <c r="O261" i="1"/>
  <c r="U261" i="1" s="1"/>
  <c r="O255" i="1"/>
  <c r="U255" i="1" s="1"/>
  <c r="O264" i="1"/>
  <c r="U264" i="1" s="1"/>
  <c r="O253" i="1"/>
  <c r="U253" i="1" s="1"/>
  <c r="O256" i="1"/>
  <c r="U256" i="1" s="1"/>
  <c r="O259" i="1"/>
  <c r="U259" i="1" s="1"/>
  <c r="O260" i="1"/>
  <c r="U260" i="1" s="1"/>
  <c r="O262" i="1"/>
  <c r="U262" i="1" s="1"/>
  <c r="O263" i="1"/>
  <c r="U263" i="1" s="1"/>
  <c r="O276" i="1"/>
  <c r="U276" i="1" s="1"/>
  <c r="O278" i="1"/>
  <c r="U278" i="1" s="1"/>
  <c r="O279" i="1"/>
  <c r="U279" i="1" s="1"/>
  <c r="O60" i="1"/>
  <c r="U60" i="1" s="1"/>
  <c r="O61" i="1"/>
  <c r="U61" i="1" s="1"/>
  <c r="O62" i="1"/>
  <c r="U62" i="1" s="1"/>
  <c r="O63" i="1"/>
  <c r="U63" i="1" s="1"/>
  <c r="O65" i="1"/>
  <c r="U65" i="1" s="1"/>
  <c r="O66" i="1"/>
  <c r="U66" i="1" s="1"/>
  <c r="O67" i="1"/>
  <c r="U67" i="1" s="1"/>
  <c r="O68" i="1"/>
  <c r="U68" i="1" s="1"/>
  <c r="O599" i="1"/>
  <c r="U599" i="1" s="1"/>
  <c r="O1231" i="1"/>
  <c r="U1231" i="1" s="1"/>
  <c r="O1233" i="1"/>
  <c r="U1233" i="1" s="1"/>
  <c r="O1234" i="1"/>
  <c r="U1234" i="1" s="1"/>
  <c r="O1237" i="1"/>
  <c r="U1237" i="1" s="1"/>
  <c r="O891" i="1"/>
  <c r="U891" i="1" s="1"/>
  <c r="O893" i="1"/>
  <c r="U893" i="1" s="1"/>
  <c r="O895" i="1"/>
  <c r="U895" i="1" s="1"/>
  <c r="O897" i="1"/>
  <c r="U897" i="1" s="1"/>
  <c r="Q258" i="1"/>
  <c r="R258" i="1" s="1"/>
  <c r="Q248" i="1"/>
  <c r="R248" i="1" s="1"/>
  <c r="Q249" i="1"/>
  <c r="R249" i="1" s="1"/>
  <c r="Q250" i="1"/>
  <c r="R250" i="1" s="1"/>
  <c r="Q251" i="1"/>
  <c r="R251" i="1" s="1"/>
  <c r="Q257" i="1"/>
  <c r="R257" i="1" s="1"/>
  <c r="Q254" i="1"/>
  <c r="R254" i="1" s="1"/>
  <c r="Q252" i="1"/>
  <c r="R252" i="1" s="1"/>
  <c r="Q261" i="1"/>
  <c r="R261" i="1" s="1"/>
  <c r="Q255" i="1"/>
  <c r="R255" i="1" s="1"/>
  <c r="Q264" i="1"/>
  <c r="R264" i="1" s="1"/>
  <c r="Q253" i="1"/>
  <c r="R253" i="1" s="1"/>
  <c r="Q256" i="1"/>
  <c r="R256" i="1" s="1"/>
  <c r="Q259" i="1"/>
  <c r="R259" i="1" s="1"/>
  <c r="Q260" i="1"/>
  <c r="R260" i="1" s="1"/>
  <c r="Q262" i="1"/>
  <c r="R262" i="1" s="1"/>
  <c r="Q263" i="1"/>
  <c r="R263" i="1" s="1"/>
  <c r="Q276" i="1"/>
  <c r="R276" i="1" s="1"/>
  <c r="Q278" i="1"/>
  <c r="R278" i="1" s="1"/>
  <c r="Q279" i="1"/>
  <c r="R279" i="1" s="1"/>
  <c r="Q60" i="1"/>
  <c r="R60" i="1" s="1"/>
  <c r="Q61" i="1"/>
  <c r="R61" i="1" s="1"/>
  <c r="Q62" i="1"/>
  <c r="R62" i="1" s="1"/>
  <c r="Q63" i="1"/>
  <c r="R63" i="1" s="1"/>
  <c r="Q65" i="1"/>
  <c r="R65" i="1" s="1"/>
  <c r="Q66" i="1"/>
  <c r="R66" i="1" s="1"/>
  <c r="Q67" i="1"/>
  <c r="R67" i="1" s="1"/>
  <c r="Q68" i="1"/>
  <c r="R68" i="1" s="1"/>
  <c r="Q599" i="1"/>
  <c r="R599" i="1" s="1"/>
  <c r="Q1231" i="1"/>
  <c r="R1231" i="1" s="1"/>
  <c r="Q1233" i="1"/>
  <c r="R1233" i="1" s="1"/>
  <c r="Q1234" i="1"/>
  <c r="R1234" i="1" s="1"/>
  <c r="Q1237" i="1"/>
  <c r="R1237" i="1" s="1"/>
  <c r="Q891" i="1"/>
  <c r="R891" i="1" s="1"/>
  <c r="Q893" i="1"/>
  <c r="R893" i="1" s="1"/>
  <c r="Q895" i="1"/>
  <c r="R895" i="1" s="1"/>
  <c r="Q897" i="1"/>
  <c r="R897" i="1" s="1"/>
  <c r="S1237" i="1" l="1"/>
  <c r="S1234" i="1"/>
  <c r="S68" i="1"/>
  <c r="S66" i="1"/>
  <c r="S65" i="1"/>
  <c r="S253" i="1"/>
  <c r="S252" i="1"/>
  <c r="S248" i="1"/>
  <c r="S895" i="1"/>
  <c r="S891" i="1"/>
  <c r="S1233" i="1"/>
  <c r="S599" i="1"/>
  <c r="S63" i="1"/>
  <c r="S61" i="1"/>
  <c r="S60" i="1"/>
  <c r="S278" i="1"/>
  <c r="S263" i="1"/>
  <c r="S260" i="1"/>
  <c r="S256" i="1"/>
  <c r="S264" i="1"/>
  <c r="S261" i="1"/>
  <c r="S254" i="1"/>
  <c r="S251" i="1"/>
  <c r="S249" i="1"/>
  <c r="S258" i="1"/>
  <c r="S67" i="1"/>
  <c r="S276" i="1"/>
  <c r="S259" i="1"/>
  <c r="S279" i="1"/>
  <c r="S255" i="1"/>
  <c r="S897" i="1"/>
  <c r="S893" i="1"/>
  <c r="S1231" i="1"/>
  <c r="S62" i="1"/>
  <c r="S262" i="1"/>
  <c r="S257" i="1"/>
  <c r="S250" i="1"/>
  <c r="Q548" i="1" l="1"/>
  <c r="R548" i="1" s="1"/>
  <c r="Q574" i="1"/>
  <c r="R574" i="1" s="1"/>
  <c r="Q576" i="1"/>
  <c r="R576" i="1" s="1"/>
  <c r="Q1106" i="1"/>
  <c r="R1106" i="1" s="1"/>
  <c r="Q1107" i="1"/>
  <c r="R1107" i="1" s="1"/>
  <c r="Q1071" i="1"/>
  <c r="R1071" i="1" s="1"/>
  <c r="Q1302" i="1"/>
  <c r="R1302" i="1" s="1"/>
  <c r="Q1140" i="1"/>
  <c r="R1140" i="1" s="1"/>
  <c r="Q1318" i="1"/>
  <c r="R1318" i="1" s="1"/>
  <c r="Q1306" i="1"/>
  <c r="R1306" i="1" s="1"/>
  <c r="Q1307" i="1"/>
  <c r="R1307" i="1" s="1"/>
  <c r="Q1308" i="1"/>
  <c r="R1308" i="1" s="1"/>
  <c r="Q1334" i="1"/>
  <c r="R1334" i="1" s="1"/>
  <c r="Q1335" i="1"/>
  <c r="R1335" i="1" s="1"/>
  <c r="Q1336" i="1"/>
  <c r="R1336" i="1" s="1"/>
  <c r="Q1337" i="1"/>
  <c r="R1337" i="1" s="1"/>
  <c r="Q1338" i="1"/>
  <c r="R1338" i="1" s="1"/>
  <c r="Q1324" i="1"/>
  <c r="R1324" i="1" s="1"/>
  <c r="Q1325" i="1"/>
  <c r="R1325" i="1" s="1"/>
  <c r="Q1327" i="1"/>
  <c r="R1327" i="1" s="1"/>
  <c r="O548" i="1"/>
  <c r="O574" i="1"/>
  <c r="O576" i="1"/>
  <c r="O1106" i="1"/>
  <c r="O1107" i="1"/>
  <c r="O1071" i="1"/>
  <c r="O1302" i="1"/>
  <c r="O1140" i="1"/>
  <c r="O1318" i="1"/>
  <c r="O1306" i="1"/>
  <c r="O1307" i="1"/>
  <c r="O1308" i="1"/>
  <c r="O1334" i="1"/>
  <c r="O1335" i="1"/>
  <c r="O1336" i="1"/>
  <c r="O1337" i="1"/>
  <c r="O1338" i="1"/>
  <c r="O1324" i="1"/>
  <c r="O1325" i="1"/>
  <c r="O1327" i="1"/>
  <c r="S1334" i="1" l="1"/>
  <c r="S1302" i="1"/>
  <c r="S1338" i="1"/>
  <c r="S1318" i="1"/>
  <c r="S576" i="1"/>
  <c r="S1327" i="1"/>
  <c r="S1337" i="1"/>
  <c r="S1308" i="1"/>
  <c r="S1071" i="1"/>
  <c r="S574" i="1"/>
  <c r="S1325" i="1"/>
  <c r="S1324" i="1"/>
  <c r="S1336" i="1"/>
  <c r="S1335" i="1"/>
  <c r="S1307" i="1"/>
  <c r="S1306" i="1"/>
  <c r="S1140" i="1"/>
  <c r="S1107" i="1"/>
  <c r="S1106" i="1"/>
  <c r="S548" i="1"/>
  <c r="U548" i="1"/>
  <c r="U574" i="1"/>
  <c r="U576" i="1"/>
  <c r="U1106" i="1"/>
  <c r="U1107" i="1"/>
  <c r="U1071" i="1"/>
  <c r="U1302" i="1"/>
  <c r="U1140" i="1"/>
  <c r="U1318" i="1"/>
  <c r="U1306" i="1"/>
  <c r="U1307" i="1"/>
  <c r="U1308" i="1"/>
  <c r="U1334" i="1"/>
  <c r="U1335" i="1"/>
  <c r="U1336" i="1"/>
  <c r="U1337" i="1"/>
  <c r="U1338" i="1"/>
  <c r="U1324" i="1"/>
  <c r="U1325" i="1"/>
  <c r="U1327" i="1"/>
  <c r="O1150" i="1" l="1"/>
  <c r="Q1151" i="1"/>
  <c r="R1151" i="1" s="1"/>
  <c r="Q1152" i="1"/>
  <c r="R1152" i="1" s="1"/>
  <c r="O1151" i="1"/>
  <c r="U1151" i="1" s="1"/>
  <c r="O1152" i="1"/>
  <c r="U1152" i="1" s="1"/>
  <c r="S1152" i="1" l="1"/>
  <c r="S1151" i="1"/>
  <c r="Q526" i="1" l="1"/>
  <c r="R526" i="1" s="1"/>
  <c r="O526" i="1"/>
  <c r="U526" i="1" s="1"/>
  <c r="S526" i="1" l="1"/>
  <c r="O1062" i="1" l="1"/>
  <c r="U1062" i="1" s="1"/>
  <c r="O1437" i="1"/>
  <c r="U1437" i="1" s="1"/>
  <c r="O1438" i="1"/>
  <c r="U1438" i="1" s="1"/>
  <c r="Q1438" i="1"/>
  <c r="R1438" i="1" s="1"/>
  <c r="Q1437" i="1"/>
  <c r="R1437" i="1" s="1"/>
  <c r="Q1062" i="1"/>
  <c r="R1062" i="1" s="1"/>
  <c r="S1062" i="1" l="1"/>
  <c r="S1437" i="1"/>
  <c r="S1438" i="1"/>
  <c r="Q716" i="1"/>
  <c r="R716" i="1" s="1"/>
  <c r="Q717" i="1"/>
  <c r="R717" i="1" s="1"/>
  <c r="Q718" i="1"/>
  <c r="R718" i="1" s="1"/>
  <c r="Q719" i="1"/>
  <c r="R719" i="1" s="1"/>
  <c r="Q720" i="1"/>
  <c r="R720" i="1" s="1"/>
  <c r="Q721" i="1"/>
  <c r="R721" i="1" s="1"/>
  <c r="Q723" i="1"/>
  <c r="R723" i="1" s="1"/>
  <c r="Q724" i="1"/>
  <c r="R724" i="1" s="1"/>
  <c r="Q725" i="1"/>
  <c r="R725" i="1" s="1"/>
  <c r="Q726" i="1"/>
  <c r="R726" i="1" s="1"/>
  <c r="Q727" i="1"/>
  <c r="R727" i="1" s="1"/>
  <c r="Q728" i="1"/>
  <c r="R728" i="1" s="1"/>
  <c r="Q729" i="1"/>
  <c r="R729" i="1" s="1"/>
  <c r="Q740" i="1"/>
  <c r="R740" i="1" s="1"/>
  <c r="Q741" i="1"/>
  <c r="R741" i="1" s="1"/>
  <c r="Q742" i="1"/>
  <c r="R742" i="1" s="1"/>
  <c r="Q743" i="1"/>
  <c r="R743" i="1" s="1"/>
  <c r="Q744" i="1"/>
  <c r="R744" i="1" s="1"/>
  <c r="Q745" i="1"/>
  <c r="R745" i="1" s="1"/>
  <c r="Q746" i="1"/>
  <c r="R746" i="1" s="1"/>
  <c r="Q747" i="1"/>
  <c r="R747" i="1" s="1"/>
  <c r="Q748" i="1"/>
  <c r="R748" i="1" s="1"/>
  <c r="Q749" i="1"/>
  <c r="R749" i="1" s="1"/>
  <c r="Q750" i="1"/>
  <c r="R750" i="1" s="1"/>
  <c r="Q751" i="1"/>
  <c r="R751" i="1" s="1"/>
  <c r="Q752" i="1"/>
  <c r="R752" i="1" s="1"/>
  <c r="Q731" i="1"/>
  <c r="R731" i="1" s="1"/>
  <c r="Q732" i="1"/>
  <c r="R732" i="1" s="1"/>
  <c r="Q733" i="1"/>
  <c r="R733" i="1" s="1"/>
  <c r="Q753" i="1"/>
  <c r="R753" i="1" s="1"/>
  <c r="Q754" i="1"/>
  <c r="R754" i="1" s="1"/>
  <c r="Q755" i="1"/>
  <c r="R755" i="1" s="1"/>
  <c r="Q756" i="1"/>
  <c r="R756" i="1" s="1"/>
  <c r="Q757" i="1"/>
  <c r="R757" i="1" s="1"/>
  <c r="Q758" i="1"/>
  <c r="R758" i="1" s="1"/>
  <c r="Q759" i="1"/>
  <c r="R759" i="1" s="1"/>
  <c r="Q760" i="1"/>
  <c r="R760" i="1" s="1"/>
  <c r="Q761" i="1"/>
  <c r="R761" i="1" s="1"/>
  <c r="Q762" i="1"/>
  <c r="R762" i="1" s="1"/>
  <c r="Q763" i="1"/>
  <c r="R763" i="1" s="1"/>
  <c r="Q764" i="1"/>
  <c r="R764" i="1" s="1"/>
  <c r="Q765" i="1"/>
  <c r="R765" i="1" s="1"/>
  <c r="Q769" i="1"/>
  <c r="R769" i="1" s="1"/>
  <c r="Q772" i="1"/>
  <c r="R772" i="1" s="1"/>
  <c r="Q774" i="1"/>
  <c r="R774" i="1" s="1"/>
  <c r="O716" i="1" l="1"/>
  <c r="S716" i="1" s="1"/>
  <c r="O717" i="1"/>
  <c r="S717" i="1" s="1"/>
  <c r="O718" i="1"/>
  <c r="S718" i="1" s="1"/>
  <c r="O719" i="1"/>
  <c r="S719" i="1" s="1"/>
  <c r="O720" i="1"/>
  <c r="S720" i="1" s="1"/>
  <c r="O721" i="1"/>
  <c r="S721" i="1" s="1"/>
  <c r="O723" i="1"/>
  <c r="S723" i="1" s="1"/>
  <c r="O724" i="1"/>
  <c r="S724" i="1" s="1"/>
  <c r="O725" i="1"/>
  <c r="S725" i="1" s="1"/>
  <c r="O726" i="1"/>
  <c r="S726" i="1" s="1"/>
  <c r="O727" i="1"/>
  <c r="S727" i="1" s="1"/>
  <c r="O728" i="1"/>
  <c r="S728" i="1" s="1"/>
  <c r="O729" i="1"/>
  <c r="S729" i="1" s="1"/>
  <c r="O740" i="1"/>
  <c r="S740" i="1" s="1"/>
  <c r="O741" i="1"/>
  <c r="S741" i="1" s="1"/>
  <c r="O742" i="1"/>
  <c r="S742" i="1" s="1"/>
  <c r="O743" i="1"/>
  <c r="S743" i="1" s="1"/>
  <c r="O744" i="1"/>
  <c r="S744" i="1" s="1"/>
  <c r="O745" i="1"/>
  <c r="S745" i="1" s="1"/>
  <c r="O746" i="1"/>
  <c r="S746" i="1" s="1"/>
  <c r="O747" i="1"/>
  <c r="S747" i="1" s="1"/>
  <c r="O748" i="1"/>
  <c r="S748" i="1" s="1"/>
  <c r="O749" i="1"/>
  <c r="S749" i="1" s="1"/>
  <c r="O750" i="1"/>
  <c r="S750" i="1" s="1"/>
  <c r="O751" i="1"/>
  <c r="S751" i="1" s="1"/>
  <c r="O752" i="1"/>
  <c r="S752" i="1" s="1"/>
  <c r="O731" i="1"/>
  <c r="S731" i="1" s="1"/>
  <c r="O732" i="1"/>
  <c r="S732" i="1" s="1"/>
  <c r="O733" i="1"/>
  <c r="S733" i="1" s="1"/>
  <c r="O753" i="1"/>
  <c r="S753" i="1" s="1"/>
  <c r="O754" i="1"/>
  <c r="S754" i="1" s="1"/>
  <c r="O755" i="1"/>
  <c r="S755" i="1" s="1"/>
  <c r="O756" i="1"/>
  <c r="S756" i="1" s="1"/>
  <c r="O757" i="1"/>
  <c r="S757" i="1" s="1"/>
  <c r="O758" i="1"/>
  <c r="S758" i="1" s="1"/>
  <c r="O759" i="1"/>
  <c r="S759" i="1" s="1"/>
  <c r="O760" i="1"/>
  <c r="S760" i="1" s="1"/>
  <c r="O761" i="1"/>
  <c r="S761" i="1" s="1"/>
  <c r="O762" i="1"/>
  <c r="S762" i="1" s="1"/>
  <c r="O763" i="1"/>
  <c r="S763" i="1" s="1"/>
  <c r="O764" i="1"/>
  <c r="S764" i="1" s="1"/>
  <c r="O765" i="1"/>
  <c r="S765" i="1" s="1"/>
  <c r="O769" i="1"/>
  <c r="S769" i="1" s="1"/>
  <c r="O772" i="1"/>
  <c r="S772" i="1" s="1"/>
  <c r="O774" i="1"/>
  <c r="S774" i="1" s="1"/>
  <c r="O787" i="1"/>
  <c r="O788" i="1"/>
  <c r="O789" i="1"/>
  <c r="U716" i="1" l="1"/>
  <c r="U717" i="1"/>
  <c r="U718" i="1"/>
  <c r="U719" i="1"/>
  <c r="U720" i="1"/>
  <c r="U721" i="1"/>
  <c r="U723" i="1"/>
  <c r="U724" i="1"/>
  <c r="U725" i="1"/>
  <c r="U726" i="1"/>
  <c r="U727" i="1"/>
  <c r="U728" i="1"/>
  <c r="U72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31" i="1"/>
  <c r="U732" i="1"/>
  <c r="U733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9" i="1"/>
  <c r="U772" i="1"/>
  <c r="U774" i="1"/>
  <c r="U787" i="1"/>
  <c r="U788" i="1"/>
  <c r="U789" i="1"/>
  <c r="O212" i="1" l="1"/>
  <c r="U212" i="1" s="1"/>
  <c r="Q212" i="1"/>
  <c r="R212" i="1" s="1"/>
  <c r="O247" i="1"/>
  <c r="U247" i="1" s="1"/>
  <c r="Q247" i="1"/>
  <c r="R247" i="1" s="1"/>
  <c r="Q37" i="1"/>
  <c r="R37" i="1" s="1"/>
  <c r="O37" i="1"/>
  <c r="U37" i="1" s="1"/>
  <c r="S212" i="1" l="1"/>
  <c r="S37" i="1"/>
  <c r="S247" i="1"/>
  <c r="O1572" i="1" l="1"/>
  <c r="U1572" i="1" s="1"/>
  <c r="O1628" i="1"/>
  <c r="U1628" i="1" s="1"/>
  <c r="O1629" i="1"/>
  <c r="U1629" i="1" s="1"/>
  <c r="O1630" i="1"/>
  <c r="U1630" i="1" s="1"/>
  <c r="O1631" i="1"/>
  <c r="U1631" i="1" s="1"/>
  <c r="O1573" i="1"/>
  <c r="U1573" i="1" s="1"/>
  <c r="O1574" i="1"/>
  <c r="U1574" i="1" s="1"/>
  <c r="O1575" i="1"/>
  <c r="U1575" i="1" s="1"/>
  <c r="O1576" i="1"/>
  <c r="U1576" i="1" s="1"/>
  <c r="O1627" i="1"/>
  <c r="U1627" i="1" s="1"/>
  <c r="O1511" i="1"/>
  <c r="U1511" i="1" s="1"/>
  <c r="O1512" i="1"/>
  <c r="U1512" i="1" s="1"/>
  <c r="O1513" i="1"/>
  <c r="U1513" i="1" s="1"/>
  <c r="Q1572" i="1"/>
  <c r="R1572" i="1" s="1"/>
  <c r="Q1628" i="1"/>
  <c r="R1628" i="1" s="1"/>
  <c r="Q1629" i="1"/>
  <c r="R1629" i="1" s="1"/>
  <c r="Q1630" i="1"/>
  <c r="R1630" i="1" s="1"/>
  <c r="Q1631" i="1"/>
  <c r="R1631" i="1" s="1"/>
  <c r="Q1573" i="1"/>
  <c r="R1573" i="1" s="1"/>
  <c r="Q1574" i="1"/>
  <c r="R1574" i="1" s="1"/>
  <c r="Q1575" i="1"/>
  <c r="R1575" i="1" s="1"/>
  <c r="Q1576" i="1"/>
  <c r="R1576" i="1" s="1"/>
  <c r="Q1627" i="1"/>
  <c r="R1627" i="1" s="1"/>
  <c r="Q1511" i="1"/>
  <c r="R1511" i="1" s="1"/>
  <c r="Q1512" i="1"/>
  <c r="R1512" i="1" s="1"/>
  <c r="Q1513" i="1"/>
  <c r="R1513" i="1" s="1"/>
  <c r="Q197" i="1" l="1"/>
  <c r="R197" i="1" s="1"/>
  <c r="Q231" i="1"/>
  <c r="R231" i="1" s="1"/>
  <c r="Q361" i="1"/>
  <c r="R361" i="1" s="1"/>
  <c r="Q525" i="1"/>
  <c r="R525" i="1" s="1"/>
  <c r="Q1211" i="1"/>
  <c r="R1211" i="1" s="1"/>
  <c r="O197" i="1"/>
  <c r="O231" i="1"/>
  <c r="O361" i="1"/>
  <c r="O525" i="1"/>
  <c r="O1211" i="1"/>
  <c r="U1211" i="1" s="1"/>
  <c r="S1211" i="1" l="1"/>
  <c r="S231" i="1"/>
  <c r="S197" i="1"/>
  <c r="S361" i="1"/>
  <c r="S525" i="1"/>
  <c r="U197" i="1"/>
  <c r="U231" i="1"/>
  <c r="U361" i="1"/>
  <c r="U525" i="1"/>
  <c r="Q533" i="1" l="1"/>
  <c r="R533" i="1" s="1"/>
  <c r="O533" i="1"/>
  <c r="U533" i="1" s="1"/>
  <c r="R2181" i="1"/>
  <c r="O2181" i="1"/>
  <c r="U2181" i="1" s="1"/>
  <c r="R2180" i="1"/>
  <c r="O2180" i="1"/>
  <c r="R2179" i="1"/>
  <c r="O2179" i="1"/>
  <c r="U2179" i="1" s="1"/>
  <c r="R2178" i="1"/>
  <c r="O2178" i="1"/>
  <c r="U2178" i="1" s="1"/>
  <c r="R2177" i="1"/>
  <c r="O2177" i="1"/>
  <c r="U2177" i="1" s="1"/>
  <c r="S533" i="1" l="1"/>
  <c r="S2180" i="1"/>
  <c r="S2177" i="1"/>
  <c r="S2178" i="1"/>
  <c r="S2181" i="1"/>
  <c r="S2179" i="1"/>
  <c r="U2180" i="1"/>
  <c r="Q1730" i="1" l="1"/>
  <c r="R1730" i="1" s="1"/>
  <c r="O1730" i="1"/>
  <c r="Q1721" i="1"/>
  <c r="R1721" i="1" s="1"/>
  <c r="O1721" i="1"/>
  <c r="Q1639" i="1"/>
  <c r="R1639" i="1" s="1"/>
  <c r="O1639" i="1"/>
  <c r="Q1642" i="1"/>
  <c r="R1642" i="1" s="1"/>
  <c r="O1642" i="1"/>
  <c r="Q1664" i="1"/>
  <c r="R1664" i="1" s="1"/>
  <c r="O1664" i="1"/>
  <c r="Q1681" i="1"/>
  <c r="R1681" i="1" s="1"/>
  <c r="O1681" i="1"/>
  <c r="Q1680" i="1"/>
  <c r="R1680" i="1" s="1"/>
  <c r="O1680" i="1"/>
  <c r="Q1658" i="1"/>
  <c r="R1658" i="1" s="1"/>
  <c r="O1658" i="1"/>
  <c r="Q1711" i="1"/>
  <c r="R1711" i="1" s="1"/>
  <c r="O1711" i="1"/>
  <c r="Q1669" i="1"/>
  <c r="R1669" i="1" s="1"/>
  <c r="O1669" i="1"/>
  <c r="Q1667" i="1"/>
  <c r="R1667" i="1" s="1"/>
  <c r="O1667" i="1"/>
  <c r="Q1671" i="1"/>
  <c r="R1671" i="1" s="1"/>
  <c r="O1671" i="1"/>
  <c r="Q1651" i="1"/>
  <c r="R1651" i="1" s="1"/>
  <c r="O1651" i="1"/>
  <c r="Q1652" i="1"/>
  <c r="R1652" i="1" s="1"/>
  <c r="O1652" i="1"/>
  <c r="Q1699" i="1"/>
  <c r="R1699" i="1" s="1"/>
  <c r="O1699" i="1"/>
  <c r="Q1698" i="1"/>
  <c r="R1698" i="1" s="1"/>
  <c r="O1698" i="1"/>
  <c r="Q1694" i="1"/>
  <c r="R1694" i="1" s="1"/>
  <c r="O1694" i="1"/>
  <c r="Q1689" i="1"/>
  <c r="R1689" i="1" s="1"/>
  <c r="O1689" i="1"/>
  <c r="Q1684" i="1"/>
  <c r="R1684" i="1" s="1"/>
  <c r="O1684" i="1"/>
  <c r="Q1701" i="1"/>
  <c r="R1701" i="1" s="1"/>
  <c r="O1701" i="1"/>
  <c r="U1701" i="1" s="1"/>
  <c r="Q1817" i="1"/>
  <c r="R1817" i="1" s="1"/>
  <c r="O1817" i="1"/>
  <c r="U1817" i="1" s="1"/>
  <c r="Q1676" i="1"/>
  <c r="R1676" i="1" s="1"/>
  <c r="O1676" i="1"/>
  <c r="Q1731" i="1"/>
  <c r="R1731" i="1" s="1"/>
  <c r="O1731" i="1"/>
  <c r="Q1729" i="1"/>
  <c r="R1729" i="1" s="1"/>
  <c r="O1729" i="1"/>
  <c r="Q1727" i="1"/>
  <c r="R1727" i="1" s="1"/>
  <c r="O1727" i="1"/>
  <c r="Q1724" i="1"/>
  <c r="R1724" i="1" s="1"/>
  <c r="O1724" i="1"/>
  <c r="Q1659" i="1"/>
  <c r="R1659" i="1" s="1"/>
  <c r="O1659" i="1"/>
  <c r="Q1810" i="1"/>
  <c r="R1810" i="1" s="1"/>
  <c r="O1810" i="1"/>
  <c r="Q1635" i="1"/>
  <c r="R1635" i="1" s="1"/>
  <c r="O1635" i="1"/>
  <c r="Q1679" i="1"/>
  <c r="R1679" i="1" s="1"/>
  <c r="O1679" i="1"/>
  <c r="Q1716" i="1"/>
  <c r="R1716" i="1" s="1"/>
  <c r="O1716" i="1"/>
  <c r="Q1734" i="1"/>
  <c r="R1734" i="1" s="1"/>
  <c r="O1734" i="1"/>
  <c r="Q1746" i="1"/>
  <c r="R1746" i="1" s="1"/>
  <c r="O1746" i="1"/>
  <c r="Q1739" i="1"/>
  <c r="R1739" i="1" s="1"/>
  <c r="O1739" i="1"/>
  <c r="Q1712" i="1"/>
  <c r="R1712" i="1" s="1"/>
  <c r="O1712" i="1"/>
  <c r="Q1709" i="1"/>
  <c r="R1709" i="1" s="1"/>
  <c r="O1709" i="1"/>
  <c r="Q1728" i="1"/>
  <c r="R1728" i="1" s="1"/>
  <c r="O1728" i="1"/>
  <c r="U1728" i="1" s="1"/>
  <c r="Q1723" i="1"/>
  <c r="R1723" i="1" s="1"/>
  <c r="O1723" i="1"/>
  <c r="U1723" i="1" s="1"/>
  <c r="Q1638" i="1"/>
  <c r="R1638" i="1" s="1"/>
  <c r="O1638" i="1"/>
  <c r="U1638" i="1" s="1"/>
  <c r="Q1720" i="1"/>
  <c r="R1720" i="1" s="1"/>
  <c r="O1720" i="1"/>
  <c r="U1720" i="1" s="1"/>
  <c r="Q1662" i="1"/>
  <c r="R1662" i="1" s="1"/>
  <c r="O1662" i="1"/>
  <c r="Q1634" i="1"/>
  <c r="R1634" i="1" s="1"/>
  <c r="O1634" i="1"/>
  <c r="Q1715" i="1"/>
  <c r="R1715" i="1" s="1"/>
  <c r="O1715" i="1"/>
  <c r="U1715" i="1" s="1"/>
  <c r="Q1782" i="1"/>
  <c r="R1782" i="1" s="1"/>
  <c r="O1782" i="1"/>
  <c r="Q1708" i="1"/>
  <c r="R1708" i="1" s="1"/>
  <c r="O1708" i="1"/>
  <c r="Q1670" i="1"/>
  <c r="R1670" i="1" s="1"/>
  <c r="O1670" i="1"/>
  <c r="Q1668" i="1"/>
  <c r="R1668" i="1" s="1"/>
  <c r="O1668" i="1"/>
  <c r="Q1666" i="1"/>
  <c r="R1666" i="1" s="1"/>
  <c r="O1666" i="1"/>
  <c r="Q1653" i="1"/>
  <c r="R1653" i="1" s="1"/>
  <c r="O1653" i="1"/>
  <c r="Q1648" i="1"/>
  <c r="R1648" i="1" s="1"/>
  <c r="O1648" i="1"/>
  <c r="Q1650" i="1"/>
  <c r="R1650" i="1" s="1"/>
  <c r="O1650" i="1"/>
  <c r="Q1697" i="1"/>
  <c r="R1697" i="1" s="1"/>
  <c r="O1697" i="1"/>
  <c r="Q1695" i="1"/>
  <c r="R1695" i="1" s="1"/>
  <c r="O1695" i="1"/>
  <c r="Q1703" i="1"/>
  <c r="R1703" i="1" s="1"/>
  <c r="O1703" i="1"/>
  <c r="Q1702" i="1"/>
  <c r="R1702" i="1" s="1"/>
  <c r="O1702" i="1"/>
  <c r="Q1818" i="1"/>
  <c r="R1818" i="1" s="1"/>
  <c r="O1818" i="1"/>
  <c r="Q1732" i="1"/>
  <c r="R1732" i="1" s="1"/>
  <c r="O1732" i="1"/>
  <c r="Q1726" i="1"/>
  <c r="R1726" i="1" s="1"/>
  <c r="O1726" i="1"/>
  <c r="Q1725" i="1"/>
  <c r="R1725" i="1" s="1"/>
  <c r="O1725" i="1"/>
  <c r="Q1722" i="1"/>
  <c r="R1722" i="1" s="1"/>
  <c r="O1722" i="1"/>
  <c r="Q1640" i="1"/>
  <c r="R1640" i="1" s="1"/>
  <c r="O1640" i="1"/>
  <c r="Q1643" i="1"/>
  <c r="R1643" i="1" s="1"/>
  <c r="O1643" i="1"/>
  <c r="Q1665" i="1"/>
  <c r="R1665" i="1" s="1"/>
  <c r="O1665" i="1"/>
  <c r="Q1661" i="1"/>
  <c r="R1661" i="1" s="1"/>
  <c r="O1661" i="1"/>
  <c r="Q1672" i="1"/>
  <c r="R1672" i="1" s="1"/>
  <c r="O1672" i="1"/>
  <c r="Q1714" i="1"/>
  <c r="R1714" i="1" s="1"/>
  <c r="O1714" i="1"/>
  <c r="Q1735" i="1"/>
  <c r="R1735" i="1" s="1"/>
  <c r="O1735" i="1"/>
  <c r="Q1633" i="1"/>
  <c r="R1633" i="1" s="1"/>
  <c r="O1633" i="1"/>
  <c r="Q1657" i="1"/>
  <c r="R1657" i="1" s="1"/>
  <c r="O1657" i="1"/>
  <c r="Q1717" i="1"/>
  <c r="R1717" i="1" s="1"/>
  <c r="O1717" i="1"/>
  <c r="Q1707" i="1"/>
  <c r="R1707" i="1" s="1"/>
  <c r="O1707" i="1"/>
  <c r="Q1704" i="1"/>
  <c r="R1704" i="1" s="1"/>
  <c r="O1704" i="1"/>
  <c r="Q1693" i="1"/>
  <c r="R1693" i="1" s="1"/>
  <c r="O1693" i="1"/>
  <c r="Q1691" i="1"/>
  <c r="R1691" i="1" s="1"/>
  <c r="O1691" i="1"/>
  <c r="Q1690" i="1"/>
  <c r="R1690" i="1" s="1"/>
  <c r="O1690" i="1"/>
  <c r="U1690" i="1" s="1"/>
  <c r="Q1687" i="1"/>
  <c r="R1687" i="1" s="1"/>
  <c r="O1687" i="1"/>
  <c r="U1687" i="1" s="1"/>
  <c r="Q1819" i="1"/>
  <c r="R1819" i="1" s="1"/>
  <c r="O1819" i="1"/>
  <c r="Q1719" i="1"/>
  <c r="R1719" i="1" s="1"/>
  <c r="O1719" i="1"/>
  <c r="Q1660" i="1"/>
  <c r="R1660" i="1" s="1"/>
  <c r="O1660" i="1"/>
  <c r="Q1748" i="1"/>
  <c r="R1748" i="1" s="1"/>
  <c r="O1748" i="1"/>
  <c r="Q1685" i="1"/>
  <c r="R1685" i="1" s="1"/>
  <c r="O1685" i="1"/>
  <c r="Q1655" i="1"/>
  <c r="R1655" i="1" s="1"/>
  <c r="O1655" i="1"/>
  <c r="Q1654" i="1"/>
  <c r="R1654" i="1" s="1"/>
  <c r="O1654" i="1"/>
  <c r="Q1692" i="1"/>
  <c r="R1692" i="1" s="1"/>
  <c r="O1692" i="1"/>
  <c r="Q1688" i="1"/>
  <c r="R1688" i="1" s="1"/>
  <c r="O1688" i="1"/>
  <c r="Q1686" i="1"/>
  <c r="R1686" i="1" s="1"/>
  <c r="O1686" i="1"/>
  <c r="Q1641" i="1"/>
  <c r="R1641" i="1" s="1"/>
  <c r="O1641" i="1"/>
  <c r="Q1718" i="1"/>
  <c r="R1718" i="1" s="1"/>
  <c r="O1718" i="1"/>
  <c r="Q1663" i="1"/>
  <c r="R1663" i="1" s="1"/>
  <c r="O1663" i="1"/>
  <c r="O1824" i="1"/>
  <c r="S1824" i="1" s="1"/>
  <c r="Q1740" i="1"/>
  <c r="R1740" i="1" s="1"/>
  <c r="O1740" i="1"/>
  <c r="U1632" i="1"/>
  <c r="S1701" i="1" l="1"/>
  <c r="S1694" i="1"/>
  <c r="S1654" i="1"/>
  <c r="S1735" i="1"/>
  <c r="S1732" i="1"/>
  <c r="S1712" i="1"/>
  <c r="S1679" i="1"/>
  <c r="S1680" i="1"/>
  <c r="S1681" i="1"/>
  <c r="S1685" i="1"/>
  <c r="S1665" i="1"/>
  <c r="S1643" i="1"/>
  <c r="S1635" i="1"/>
  <c r="S1664" i="1"/>
  <c r="S1642" i="1"/>
  <c r="S1740" i="1"/>
  <c r="S1641" i="1"/>
  <c r="S1660" i="1"/>
  <c r="S1657" i="1"/>
  <c r="S1633" i="1"/>
  <c r="S1714" i="1"/>
  <c r="S1672" i="1"/>
  <c r="S1661" i="1"/>
  <c r="S1640" i="1"/>
  <c r="S1722" i="1"/>
  <c r="S1725" i="1"/>
  <c r="S1726" i="1"/>
  <c r="S1782" i="1"/>
  <c r="S1734" i="1"/>
  <c r="S1810" i="1"/>
  <c r="S1659" i="1"/>
  <c r="S1724" i="1"/>
  <c r="S1727" i="1"/>
  <c r="S1729" i="1"/>
  <c r="S1676" i="1"/>
  <c r="S1651" i="1"/>
  <c r="S1669" i="1"/>
  <c r="S1639" i="1"/>
  <c r="S1721" i="1"/>
  <c r="S1663" i="1"/>
  <c r="S1716" i="1"/>
  <c r="S1731" i="1"/>
  <c r="S1718" i="1"/>
  <c r="S1719" i="1"/>
  <c r="S1698" i="1"/>
  <c r="S1688" i="1"/>
  <c r="S1818" i="1"/>
  <c r="S1748" i="1"/>
  <c r="S1746" i="1"/>
  <c r="U1669" i="1"/>
  <c r="U1818" i="1"/>
  <c r="U1639" i="1"/>
  <c r="U1660" i="1"/>
  <c r="U1748" i="1"/>
  <c r="U1725" i="1"/>
  <c r="U1681" i="1"/>
  <c r="U1633" i="1"/>
  <c r="U1698" i="1"/>
  <c r="S1723" i="1"/>
  <c r="S1655" i="1"/>
  <c r="U1655" i="1"/>
  <c r="S1819" i="1"/>
  <c r="U1819" i="1"/>
  <c r="U1693" i="1"/>
  <c r="S1693" i="1"/>
  <c r="S1717" i="1"/>
  <c r="U1717" i="1"/>
  <c r="U1703" i="1"/>
  <c r="S1703" i="1"/>
  <c r="S1634" i="1"/>
  <c r="U1634" i="1"/>
  <c r="S1662" i="1"/>
  <c r="U1662" i="1"/>
  <c r="S1739" i="1"/>
  <c r="U1739" i="1"/>
  <c r="S1699" i="1"/>
  <c r="U1699" i="1"/>
  <c r="S1652" i="1"/>
  <c r="U1652" i="1"/>
  <c r="S1671" i="1"/>
  <c r="U1671" i="1"/>
  <c r="S1667" i="1"/>
  <c r="U1667" i="1"/>
  <c r="S1730" i="1"/>
  <c r="U1730" i="1"/>
  <c r="U1676" i="1"/>
  <c r="U1731" i="1"/>
  <c r="U1727" i="1"/>
  <c r="U1721" i="1"/>
  <c r="U1642" i="1"/>
  <c r="U1719" i="1"/>
  <c r="U1664" i="1"/>
  <c r="U1680" i="1"/>
  <c r="U1734" i="1"/>
  <c r="U1657" i="1"/>
  <c r="S1817" i="1"/>
  <c r="S1728" i="1"/>
  <c r="S1638" i="1"/>
  <c r="S1720" i="1"/>
  <c r="S1715" i="1"/>
  <c r="S1687" i="1"/>
  <c r="S1686" i="1"/>
  <c r="U1686" i="1"/>
  <c r="S1692" i="1"/>
  <c r="U1692" i="1"/>
  <c r="U1691" i="1"/>
  <c r="S1691" i="1"/>
  <c r="S1704" i="1"/>
  <c r="U1704" i="1"/>
  <c r="S1707" i="1"/>
  <c r="U1707" i="1"/>
  <c r="U1702" i="1"/>
  <c r="S1702" i="1"/>
  <c r="U1695" i="1"/>
  <c r="S1695" i="1"/>
  <c r="S1697" i="1"/>
  <c r="U1697" i="1"/>
  <c r="S1650" i="1"/>
  <c r="U1650" i="1"/>
  <c r="S1648" i="1"/>
  <c r="U1648" i="1"/>
  <c r="S1653" i="1"/>
  <c r="U1653" i="1"/>
  <c r="S1666" i="1"/>
  <c r="U1666" i="1"/>
  <c r="S1668" i="1"/>
  <c r="U1668" i="1"/>
  <c r="S1670" i="1"/>
  <c r="U1670" i="1"/>
  <c r="S1708" i="1"/>
  <c r="U1708" i="1"/>
  <c r="S1709" i="1"/>
  <c r="U1709" i="1"/>
  <c r="S1684" i="1"/>
  <c r="U1684" i="1"/>
  <c r="S1689" i="1"/>
  <c r="U1689" i="1"/>
  <c r="S1711" i="1"/>
  <c r="U1711" i="1"/>
  <c r="S1658" i="1"/>
  <c r="U1658" i="1"/>
  <c r="U1732" i="1"/>
  <c r="U1729" i="1"/>
  <c r="U1726" i="1"/>
  <c r="U1724" i="1"/>
  <c r="U1722" i="1"/>
  <c r="U1641" i="1"/>
  <c r="U1640" i="1"/>
  <c r="U1643" i="1"/>
  <c r="U1718" i="1"/>
  <c r="U1665" i="1"/>
  <c r="U1663" i="1"/>
  <c r="U1661" i="1"/>
  <c r="U1659" i="1"/>
  <c r="U1810" i="1"/>
  <c r="U1635" i="1"/>
  <c r="U1672" i="1"/>
  <c r="U1679" i="1"/>
  <c r="U1716" i="1"/>
  <c r="U1714" i="1"/>
  <c r="U1824" i="1"/>
  <c r="U1735" i="1"/>
  <c r="U1782" i="1"/>
  <c r="U1685" i="1"/>
  <c r="U1746" i="1"/>
  <c r="U1740" i="1"/>
  <c r="U1712" i="1"/>
  <c r="U1654" i="1"/>
  <c r="U1651" i="1"/>
  <c r="S1690" i="1"/>
  <c r="U1694" i="1"/>
  <c r="U1688" i="1"/>
  <c r="O1483" i="1" l="1"/>
  <c r="U1483" i="1" s="1"/>
  <c r="Q1483" i="1"/>
  <c r="R1483" i="1" s="1"/>
  <c r="S1483" i="1" l="1"/>
  <c r="O1435" i="1" l="1"/>
  <c r="U1435" i="1" s="1"/>
  <c r="O1566" i="1"/>
  <c r="U1566" i="1" s="1"/>
  <c r="O1567" i="1"/>
  <c r="U1567" i="1" s="1"/>
  <c r="O1568" i="1"/>
  <c r="U1568" i="1" s="1"/>
  <c r="O1599" i="1"/>
  <c r="U1599" i="1" s="1"/>
  <c r="O1569" i="1"/>
  <c r="U1569" i="1" s="1"/>
  <c r="O1570" i="1"/>
  <c r="U1570" i="1" s="1"/>
  <c r="Q1435" i="1"/>
  <c r="R1435" i="1" s="1"/>
  <c r="Q1566" i="1"/>
  <c r="R1566" i="1" s="1"/>
  <c r="Q1567" i="1"/>
  <c r="R1567" i="1" s="1"/>
  <c r="Q1568" i="1"/>
  <c r="R1568" i="1" s="1"/>
  <c r="Q1599" i="1"/>
  <c r="R1599" i="1" s="1"/>
  <c r="Q1569" i="1"/>
  <c r="R1569" i="1" s="1"/>
  <c r="Q1570" i="1"/>
  <c r="R1570" i="1" s="1"/>
  <c r="S1435" i="1" l="1"/>
  <c r="S1599" i="1"/>
  <c r="S1570" i="1"/>
  <c r="S1567" i="1"/>
  <c r="S1568" i="1"/>
  <c r="S1569" i="1"/>
  <c r="S1566" i="1"/>
  <c r="Q2055" i="1" l="1"/>
  <c r="R2055" i="1" s="1"/>
  <c r="O2055" i="1"/>
  <c r="U2055" i="1" s="1"/>
  <c r="S2055" i="1" l="1"/>
  <c r="O347" i="1" l="1"/>
  <c r="U347" i="1" s="1"/>
  <c r="Q347" i="1" l="1"/>
  <c r="R347" i="1" s="1"/>
  <c r="S347" i="1" l="1"/>
  <c r="O1577" i="1"/>
  <c r="U1577" i="1" s="1"/>
  <c r="Q1577" i="1"/>
  <c r="R1577" i="1" s="1"/>
  <c r="S1577" i="1" l="1"/>
  <c r="O374" i="1" l="1"/>
  <c r="S374" i="1" s="1"/>
  <c r="O36" i="1"/>
  <c r="U36" i="1" s="1"/>
  <c r="Q36" i="1"/>
  <c r="R36" i="1" s="1"/>
  <c r="U374" i="1" l="1"/>
  <c r="S36" i="1"/>
  <c r="O2113" i="1" l="1"/>
  <c r="O2114" i="1"/>
  <c r="O2115" i="1"/>
  <c r="O2116" i="1"/>
  <c r="O2117" i="1"/>
  <c r="Q2113" i="1" l="1"/>
  <c r="R2113" i="1" s="1"/>
  <c r="Q2114" i="1"/>
  <c r="R2114" i="1" s="1"/>
  <c r="Q2115" i="1"/>
  <c r="R2115" i="1" s="1"/>
  <c r="Q2116" i="1"/>
  <c r="R2116" i="1" s="1"/>
  <c r="Q2117" i="1"/>
  <c r="R2117" i="1" s="1"/>
  <c r="U2112" i="1"/>
  <c r="U2128" i="1"/>
  <c r="U2146" i="1"/>
  <c r="U2117" i="1" l="1"/>
  <c r="U2116" i="1"/>
  <c r="U2115" i="1"/>
  <c r="U2114" i="1"/>
  <c r="U2113" i="1"/>
  <c r="S2113" i="1"/>
  <c r="S2114" i="1"/>
  <c r="S2116" i="1"/>
  <c r="S2115" i="1"/>
  <c r="S2117" i="1"/>
  <c r="O1484" i="1" l="1"/>
  <c r="U1484" i="1" s="1"/>
  <c r="Q1484" i="1"/>
  <c r="R1484" i="1" s="1"/>
  <c r="S1484" i="1" l="1"/>
  <c r="Q2000" i="1" l="1"/>
  <c r="R2000" i="1" s="1"/>
  <c r="O2000" i="1"/>
  <c r="U2000" i="1" s="1"/>
  <c r="S2000" i="1" l="1"/>
  <c r="Q1874" i="1" l="1"/>
  <c r="R1874" i="1" s="1"/>
  <c r="O1874" i="1"/>
  <c r="U1874" i="1" s="1"/>
  <c r="S1874" i="1" l="1"/>
  <c r="Q583" i="1" l="1"/>
  <c r="R583" i="1" s="1"/>
  <c r="O583" i="1"/>
  <c r="U583" i="1" s="1"/>
  <c r="Q595" i="1"/>
  <c r="R595" i="1" s="1"/>
  <c r="O595" i="1"/>
  <c r="U595" i="1" s="1"/>
  <c r="S595" i="1" l="1"/>
  <c r="S583" i="1"/>
  <c r="Q654" i="1" l="1"/>
  <c r="R654" i="1" s="1"/>
  <c r="Q652" i="1"/>
  <c r="R652" i="1" s="1"/>
  <c r="Q650" i="1"/>
  <c r="R650" i="1" s="1"/>
  <c r="Q648" i="1"/>
  <c r="R648" i="1" s="1"/>
  <c r="O654" i="1"/>
  <c r="U654" i="1" s="1"/>
  <c r="O652" i="1"/>
  <c r="U652" i="1" s="1"/>
  <c r="S652" i="1" l="1"/>
  <c r="O648" i="1"/>
  <c r="U648" i="1" s="1"/>
  <c r="S654" i="1"/>
  <c r="O650" i="1"/>
  <c r="U650" i="1" s="1"/>
  <c r="Q647" i="1"/>
  <c r="R647" i="1" s="1"/>
  <c r="O647" i="1"/>
  <c r="U647" i="1" s="1"/>
  <c r="Q649" i="1"/>
  <c r="R649" i="1" s="1"/>
  <c r="O649" i="1"/>
  <c r="U649" i="1" s="1"/>
  <c r="O651" i="1"/>
  <c r="U651" i="1" s="1"/>
  <c r="Q651" i="1"/>
  <c r="R651" i="1" s="1"/>
  <c r="Q653" i="1"/>
  <c r="R653" i="1" s="1"/>
  <c r="O653" i="1"/>
  <c r="U653" i="1" s="1"/>
  <c r="O655" i="1"/>
  <c r="U655" i="1" s="1"/>
  <c r="Q655" i="1"/>
  <c r="R655" i="1" s="1"/>
  <c r="S648" i="1" l="1"/>
  <c r="S650" i="1"/>
  <c r="S653" i="1"/>
  <c r="S649" i="1"/>
  <c r="S655" i="1"/>
  <c r="S647" i="1"/>
  <c r="S651" i="1"/>
  <c r="O1222" i="1"/>
  <c r="U1222" i="1" s="1"/>
  <c r="Q1194" i="1"/>
  <c r="R1194" i="1" s="1"/>
  <c r="Q1221" i="1"/>
  <c r="R1221" i="1" s="1"/>
  <c r="O1219" i="1"/>
  <c r="U1219" i="1" s="1"/>
  <c r="O1070" i="1"/>
  <c r="U1070" i="1" s="1"/>
  <c r="Q1070" i="1" l="1"/>
  <c r="R1070" i="1" s="1"/>
  <c r="O1221" i="1"/>
  <c r="U1221" i="1" s="1"/>
  <c r="Q1069" i="1"/>
  <c r="R1069" i="1" s="1"/>
  <c r="O1220" i="1"/>
  <c r="U1220" i="1" s="1"/>
  <c r="Q1219" i="1"/>
  <c r="R1219" i="1" s="1"/>
  <c r="O1069" i="1"/>
  <c r="U1069" i="1" s="1"/>
  <c r="O1194" i="1"/>
  <c r="U1194" i="1" s="1"/>
  <c r="Q1220" i="1"/>
  <c r="R1220" i="1" s="1"/>
  <c r="Q1222" i="1"/>
  <c r="R1222" i="1" s="1"/>
  <c r="S1222" i="1" l="1"/>
  <c r="S1219" i="1"/>
  <c r="S1070" i="1"/>
  <c r="S1220" i="1"/>
  <c r="S1221" i="1"/>
  <c r="S1194" i="1"/>
  <c r="S1069" i="1"/>
  <c r="Q1366" i="1"/>
  <c r="R1366" i="1" s="1"/>
  <c r="Q1393" i="1"/>
  <c r="R1393" i="1" s="1"/>
  <c r="Q1394" i="1"/>
  <c r="R1394" i="1" s="1"/>
  <c r="Q1395" i="1"/>
  <c r="R1395" i="1" s="1"/>
  <c r="Q1472" i="1"/>
  <c r="R1472" i="1" s="1"/>
  <c r="Q1487" i="1"/>
  <c r="R1487" i="1" s="1"/>
  <c r="Q1500" i="1"/>
  <c r="R1500" i="1" s="1"/>
  <c r="Q1501" i="1"/>
  <c r="R1501" i="1" s="1"/>
  <c r="Q1502" i="1"/>
  <c r="R1502" i="1" s="1"/>
  <c r="Q1503" i="1"/>
  <c r="R1503" i="1" s="1"/>
  <c r="Q1504" i="1"/>
  <c r="R1504" i="1" s="1"/>
  <c r="Q1505" i="1"/>
  <c r="R1505" i="1" s="1"/>
  <c r="Q1506" i="1"/>
  <c r="R1506" i="1" s="1"/>
  <c r="Q1507" i="1"/>
  <c r="R1507" i="1" s="1"/>
  <c r="Q1548" i="1"/>
  <c r="R1548" i="1" s="1"/>
  <c r="Q1583" i="1"/>
  <c r="R1583" i="1" s="1"/>
  <c r="Q1584" i="1"/>
  <c r="R1584" i="1" s="1"/>
  <c r="Q1585" i="1"/>
  <c r="R1585" i="1" s="1"/>
  <c r="Q1586" i="1"/>
  <c r="R1586" i="1" s="1"/>
  <c r="Q1587" i="1"/>
  <c r="R1587" i="1" s="1"/>
  <c r="Q1588" i="1"/>
  <c r="R1588" i="1" s="1"/>
  <c r="Q1589" i="1"/>
  <c r="R1589" i="1" s="1"/>
  <c r="Q1590" i="1"/>
  <c r="R1590" i="1" s="1"/>
  <c r="Q1591" i="1"/>
  <c r="R1591" i="1" s="1"/>
  <c r="O1366" i="1"/>
  <c r="U1366" i="1" s="1"/>
  <c r="O1393" i="1"/>
  <c r="U1393" i="1" s="1"/>
  <c r="O1394" i="1"/>
  <c r="U1394" i="1" s="1"/>
  <c r="O1395" i="1"/>
  <c r="U1395" i="1" s="1"/>
  <c r="O1472" i="1"/>
  <c r="U1472" i="1" s="1"/>
  <c r="O1487" i="1"/>
  <c r="U1487" i="1" s="1"/>
  <c r="O1500" i="1"/>
  <c r="U1500" i="1" s="1"/>
  <c r="O1501" i="1"/>
  <c r="U1501" i="1" s="1"/>
  <c r="O1502" i="1"/>
  <c r="U1502" i="1" s="1"/>
  <c r="O1503" i="1"/>
  <c r="U1503" i="1" s="1"/>
  <c r="O1504" i="1"/>
  <c r="U1504" i="1" s="1"/>
  <c r="O1505" i="1"/>
  <c r="U1505" i="1" s="1"/>
  <c r="O1506" i="1"/>
  <c r="U1506" i="1" s="1"/>
  <c r="O1507" i="1"/>
  <c r="U1507" i="1" s="1"/>
  <c r="O1548" i="1"/>
  <c r="U1548" i="1" s="1"/>
  <c r="O1583" i="1"/>
  <c r="U1583" i="1" s="1"/>
  <c r="O1584" i="1"/>
  <c r="U1584" i="1" s="1"/>
  <c r="O1585" i="1"/>
  <c r="U1585" i="1" s="1"/>
  <c r="O1586" i="1"/>
  <c r="U1586" i="1" s="1"/>
  <c r="O1587" i="1"/>
  <c r="U1587" i="1" s="1"/>
  <c r="O1588" i="1"/>
  <c r="U1588" i="1" s="1"/>
  <c r="O1589" i="1"/>
  <c r="U1589" i="1" s="1"/>
  <c r="O1590" i="1"/>
  <c r="U1590" i="1" s="1"/>
  <c r="O1591" i="1"/>
  <c r="U1591" i="1" s="1"/>
  <c r="S1507" i="1" l="1"/>
  <c r="S1589" i="1"/>
  <c r="S1487" i="1"/>
  <c r="S1587" i="1"/>
  <c r="S1585" i="1"/>
  <c r="S1505" i="1"/>
  <c r="S1503" i="1"/>
  <c r="S1395" i="1"/>
  <c r="S1393" i="1"/>
  <c r="S1591" i="1"/>
  <c r="S1583" i="1"/>
  <c r="S1501" i="1"/>
  <c r="S1588" i="1"/>
  <c r="S1584" i="1"/>
  <c r="S1506" i="1"/>
  <c r="S1502" i="1"/>
  <c r="S1472" i="1"/>
  <c r="S1366" i="1"/>
  <c r="S1590" i="1"/>
  <c r="S1586" i="1"/>
  <c r="S1548" i="1"/>
  <c r="S1504" i="1"/>
  <c r="S1500" i="1"/>
  <c r="S1394" i="1"/>
  <c r="O633" i="1" l="1"/>
  <c r="U633" i="1" s="1"/>
  <c r="O663" i="1"/>
  <c r="U663" i="1" s="1"/>
  <c r="O611" i="1"/>
  <c r="U611" i="1" s="1"/>
  <c r="Q663" i="1"/>
  <c r="R663" i="1" s="1"/>
  <c r="Q633" i="1"/>
  <c r="R633" i="1" s="1"/>
  <c r="Q615" i="1"/>
  <c r="R615" i="1" s="1"/>
  <c r="O615" i="1"/>
  <c r="U615" i="1" s="1"/>
  <c r="Q634" i="1"/>
  <c r="R634" i="1" s="1"/>
  <c r="O634" i="1"/>
  <c r="U634" i="1" s="1"/>
  <c r="Q611" i="1"/>
  <c r="R611" i="1" s="1"/>
  <c r="Q635" i="1"/>
  <c r="R635" i="1" s="1"/>
  <c r="O635" i="1"/>
  <c r="U635" i="1" s="1"/>
  <c r="S635" i="1" l="1"/>
  <c r="S611" i="1"/>
  <c r="S634" i="1"/>
  <c r="S615" i="1"/>
  <c r="S633" i="1"/>
  <c r="S663" i="1"/>
  <c r="O549" i="1" l="1"/>
  <c r="U549" i="1" s="1"/>
  <c r="O27" i="1"/>
  <c r="U27" i="1" s="1"/>
  <c r="Q27" i="1"/>
  <c r="R27" i="1" s="1"/>
  <c r="O560" i="1"/>
  <c r="U560" i="1" s="1"/>
  <c r="Q560" i="1"/>
  <c r="R560" i="1" s="1"/>
  <c r="Q267" i="1"/>
  <c r="R267" i="1" s="1"/>
  <c r="O267" i="1"/>
  <c r="U267" i="1" s="1"/>
  <c r="Q549" i="1"/>
  <c r="R549" i="1" s="1"/>
  <c r="S27" i="1" l="1"/>
  <c r="S560" i="1"/>
  <c r="S549" i="1"/>
  <c r="S267" i="1"/>
  <c r="Q1834" i="1" l="1"/>
  <c r="R1834" i="1" s="1"/>
  <c r="O1834" i="1"/>
  <c r="U1834" i="1" s="1"/>
  <c r="Q1833" i="1"/>
  <c r="R1833" i="1" s="1"/>
  <c r="O1833" i="1"/>
  <c r="U1833" i="1" s="1"/>
  <c r="Q1832" i="1"/>
  <c r="R1832" i="1" s="1"/>
  <c r="O1832" i="1"/>
  <c r="U1832" i="1" s="1"/>
  <c r="S1832" i="1" l="1"/>
  <c r="S1833" i="1"/>
  <c r="S1834" i="1"/>
  <c r="Q1458" i="1" l="1"/>
  <c r="R1458" i="1" s="1"/>
  <c r="Q1459" i="1"/>
  <c r="R1459" i="1" s="1"/>
  <c r="Q1532" i="1"/>
  <c r="R1532" i="1" s="1"/>
  <c r="Q1541" i="1"/>
  <c r="R1541" i="1" s="1"/>
  <c r="Q1359" i="1"/>
  <c r="R1359" i="1" s="1"/>
  <c r="Q1360" i="1"/>
  <c r="R1360" i="1" s="1"/>
  <c r="Q1361" i="1"/>
  <c r="R1361" i="1" s="1"/>
  <c r="Q1365" i="1"/>
  <c r="R1365" i="1" s="1"/>
  <c r="Q1533" i="1"/>
  <c r="R1533" i="1" s="1"/>
  <c r="Q1563" i="1"/>
  <c r="R1563" i="1" s="1"/>
  <c r="Q1508" i="1"/>
  <c r="R1508" i="1" s="1"/>
  <c r="Q1417" i="1"/>
  <c r="R1417" i="1" s="1"/>
  <c r="Q1419" i="1"/>
  <c r="R1419" i="1" s="1"/>
  <c r="O1458" i="1" l="1"/>
  <c r="U1458" i="1" s="1"/>
  <c r="O1459" i="1"/>
  <c r="U1459" i="1" s="1"/>
  <c r="O1532" i="1"/>
  <c r="U1532" i="1" s="1"/>
  <c r="O1541" i="1"/>
  <c r="U1541" i="1" s="1"/>
  <c r="O1359" i="1"/>
  <c r="U1359" i="1" s="1"/>
  <c r="O1360" i="1"/>
  <c r="U1360" i="1" s="1"/>
  <c r="O1361" i="1"/>
  <c r="U1361" i="1" s="1"/>
  <c r="O1365" i="1"/>
  <c r="U1365" i="1" s="1"/>
  <c r="O1533" i="1"/>
  <c r="U1533" i="1" s="1"/>
  <c r="O1563" i="1"/>
  <c r="U1563" i="1" s="1"/>
  <c r="O1508" i="1"/>
  <c r="U1508" i="1" s="1"/>
  <c r="O1417" i="1"/>
  <c r="U1417" i="1" s="1"/>
  <c r="O1419" i="1"/>
  <c r="U1419" i="1" s="1"/>
  <c r="S1459" i="1" l="1"/>
  <c r="S1541" i="1"/>
  <c r="S1417" i="1"/>
  <c r="S1458" i="1"/>
  <c r="S1359" i="1"/>
  <c r="S1361" i="1"/>
  <c r="S1563" i="1"/>
  <c r="S1419" i="1"/>
  <c r="S1532" i="1"/>
  <c r="S1360" i="1"/>
  <c r="S1365" i="1"/>
  <c r="S1533" i="1"/>
  <c r="S1508" i="1"/>
  <c r="Q465" i="1" l="1"/>
  <c r="R465" i="1" s="1"/>
  <c r="O465" i="1"/>
  <c r="U465" i="1" s="1"/>
  <c r="S465" i="1" l="1"/>
  <c r="Q965" i="1" l="1"/>
  <c r="R965" i="1" s="1"/>
  <c r="O965" i="1"/>
  <c r="U965" i="1" s="1"/>
  <c r="Q2096" i="1"/>
  <c r="R2096" i="1" s="1"/>
  <c r="O2096" i="1"/>
  <c r="U2096" i="1" s="1"/>
  <c r="Q2095" i="1"/>
  <c r="R2095" i="1" s="1"/>
  <c r="O2095" i="1"/>
  <c r="U2095" i="1" s="1"/>
  <c r="Q2094" i="1"/>
  <c r="R2094" i="1" s="1"/>
  <c r="O2094" i="1"/>
  <c r="U2094" i="1" s="1"/>
  <c r="S965" i="1" l="1"/>
  <c r="S2094" i="1"/>
  <c r="S2096" i="1"/>
  <c r="S2095" i="1"/>
  <c r="O1837" i="1" l="1"/>
  <c r="U1837" i="1" s="1"/>
  <c r="O1840" i="1"/>
  <c r="U1840" i="1" s="1"/>
  <c r="O1844" i="1"/>
  <c r="U1844" i="1" s="1"/>
  <c r="O1993" i="1"/>
  <c r="U1993" i="1" s="1"/>
  <c r="O2088" i="1"/>
  <c r="U2088" i="1" s="1"/>
  <c r="O2089" i="1"/>
  <c r="U2089" i="1" s="1"/>
  <c r="O2090" i="1"/>
  <c r="U2090" i="1" s="1"/>
  <c r="O2091" i="1"/>
  <c r="U2091" i="1" s="1"/>
  <c r="O1883" i="1"/>
  <c r="U1883" i="1" s="1"/>
  <c r="O1884" i="1"/>
  <c r="U1884" i="1" s="1"/>
  <c r="O1848" i="1"/>
  <c r="U1848" i="1" s="1"/>
  <c r="O1849" i="1"/>
  <c r="U1849" i="1" s="1"/>
  <c r="O1850" i="1"/>
  <c r="U1850" i="1" s="1"/>
  <c r="O1851" i="1"/>
  <c r="U1851" i="1" s="1"/>
  <c r="O1852" i="1"/>
  <c r="U1852" i="1" s="1"/>
  <c r="O2009" i="1"/>
  <c r="U2009" i="1" s="1"/>
  <c r="O2031" i="1"/>
  <c r="U2031" i="1" s="1"/>
  <c r="O1879" i="1"/>
  <c r="U1879" i="1" s="1"/>
  <c r="O1880" i="1"/>
  <c r="U1880" i="1" s="1"/>
  <c r="Q1837" i="1"/>
  <c r="R1837" i="1" s="1"/>
  <c r="Q1840" i="1"/>
  <c r="R1840" i="1" s="1"/>
  <c r="Q1844" i="1"/>
  <c r="R1844" i="1" s="1"/>
  <c r="Q1993" i="1"/>
  <c r="R1993" i="1" s="1"/>
  <c r="Q2088" i="1"/>
  <c r="R2088" i="1" s="1"/>
  <c r="Q2089" i="1"/>
  <c r="R2089" i="1" s="1"/>
  <c r="Q2090" i="1"/>
  <c r="R2090" i="1" s="1"/>
  <c r="Q2091" i="1"/>
  <c r="R2091" i="1" s="1"/>
  <c r="Q1883" i="1"/>
  <c r="R1883" i="1" s="1"/>
  <c r="Q1884" i="1"/>
  <c r="R1884" i="1" s="1"/>
  <c r="Q1848" i="1"/>
  <c r="R1848" i="1" s="1"/>
  <c r="Q1849" i="1"/>
  <c r="R1849" i="1" s="1"/>
  <c r="Q1850" i="1"/>
  <c r="R1850" i="1" s="1"/>
  <c r="Q1851" i="1"/>
  <c r="R1851" i="1" s="1"/>
  <c r="Q1852" i="1"/>
  <c r="R1852" i="1" s="1"/>
  <c r="Q2009" i="1"/>
  <c r="R2009" i="1" s="1"/>
  <c r="Q2031" i="1"/>
  <c r="R2031" i="1" s="1"/>
  <c r="Q1879" i="1"/>
  <c r="R1879" i="1" s="1"/>
  <c r="Q1880" i="1"/>
  <c r="R1880" i="1" s="1"/>
  <c r="S1879" i="1" l="1"/>
  <c r="S2031" i="1"/>
  <c r="S1851" i="1"/>
  <c r="S1849" i="1"/>
  <c r="S1883" i="1"/>
  <c r="S2090" i="1"/>
  <c r="S2088" i="1"/>
  <c r="S1993" i="1"/>
  <c r="S1844" i="1"/>
  <c r="S1837" i="1"/>
  <c r="S2009" i="1"/>
  <c r="S1848" i="1"/>
  <c r="S1884" i="1"/>
  <c r="S1880" i="1"/>
  <c r="S1852" i="1"/>
  <c r="S1850" i="1"/>
  <c r="S2091" i="1"/>
  <c r="S2089" i="1"/>
  <c r="S1840" i="1"/>
  <c r="Q1213" i="1" l="1"/>
  <c r="R1213" i="1" s="1"/>
  <c r="O1213" i="1"/>
  <c r="U1213" i="1" s="1"/>
  <c r="S1213" i="1" l="1"/>
  <c r="Q982" i="1"/>
  <c r="R982" i="1" s="1"/>
  <c r="O982" i="1"/>
  <c r="U982" i="1" s="1"/>
  <c r="Q468" i="1" l="1"/>
  <c r="R468" i="1" s="1"/>
  <c r="S982" i="1"/>
  <c r="Q469" i="1"/>
  <c r="R469" i="1" s="1"/>
  <c r="Q467" i="1"/>
  <c r="R467" i="1" s="1"/>
  <c r="Q466" i="1" l="1"/>
  <c r="R466" i="1" s="1"/>
  <c r="O466" i="1"/>
  <c r="U466" i="1" s="1"/>
  <c r="Q470" i="1"/>
  <c r="R470" i="1" s="1"/>
  <c r="O470" i="1"/>
  <c r="U470" i="1" s="1"/>
  <c r="S470" i="1" l="1"/>
  <c r="S466" i="1"/>
  <c r="Q541" i="1" l="1"/>
  <c r="R541" i="1" s="1"/>
  <c r="O541" i="1"/>
  <c r="U541" i="1" s="1"/>
  <c r="Q56" i="1" l="1"/>
  <c r="R56" i="1" s="1"/>
  <c r="S541" i="1"/>
  <c r="O56" i="1" l="1"/>
  <c r="U56" i="1" s="1"/>
  <c r="O1157" i="1"/>
  <c r="U1157" i="1" s="1"/>
  <c r="Q1157" i="1"/>
  <c r="R1157" i="1" s="1"/>
  <c r="S56" i="1" l="1"/>
  <c r="S1157" i="1"/>
  <c r="Q1439" i="1"/>
  <c r="R1439" i="1" s="1"/>
  <c r="Q1488" i="1"/>
  <c r="R1488" i="1" s="1"/>
  <c r="Q1489" i="1"/>
  <c r="R1489" i="1" s="1"/>
  <c r="Q1490" i="1"/>
  <c r="R1490" i="1" s="1"/>
  <c r="Q1491" i="1"/>
  <c r="R1491" i="1" s="1"/>
  <c r="Q1492" i="1"/>
  <c r="R1492" i="1" s="1"/>
  <c r="Q1493" i="1"/>
  <c r="R1493" i="1" s="1"/>
  <c r="Q1494" i="1"/>
  <c r="R1494" i="1" s="1"/>
  <c r="Q1495" i="1"/>
  <c r="R1495" i="1" s="1"/>
  <c r="Q1496" i="1"/>
  <c r="R1496" i="1" s="1"/>
  <c r="O1439" i="1"/>
  <c r="U1439" i="1" s="1"/>
  <c r="O1488" i="1"/>
  <c r="U1488" i="1" s="1"/>
  <c r="O1489" i="1"/>
  <c r="U1489" i="1" s="1"/>
  <c r="O1490" i="1"/>
  <c r="U1490" i="1" s="1"/>
  <c r="O1491" i="1"/>
  <c r="U1491" i="1" s="1"/>
  <c r="O1492" i="1"/>
  <c r="U1492" i="1" s="1"/>
  <c r="O1493" i="1"/>
  <c r="U1493" i="1" s="1"/>
  <c r="O1494" i="1"/>
  <c r="U1494" i="1" s="1"/>
  <c r="O1495" i="1"/>
  <c r="U1495" i="1" s="1"/>
  <c r="O1496" i="1"/>
  <c r="U1496" i="1" s="1"/>
  <c r="S1493" i="1" l="1"/>
  <c r="S1490" i="1"/>
  <c r="S1494" i="1"/>
  <c r="S1489" i="1"/>
  <c r="S1495" i="1"/>
  <c r="S1491" i="1"/>
  <c r="S1439" i="1"/>
  <c r="S1496" i="1"/>
  <c r="S1492" i="1"/>
  <c r="S1488" i="1"/>
  <c r="O469" i="1" l="1"/>
  <c r="O468" i="1"/>
  <c r="O467" i="1"/>
  <c r="Q22" i="1" l="1"/>
  <c r="R22" i="1" s="1"/>
  <c r="O464" i="1"/>
  <c r="U464" i="1" s="1"/>
  <c r="Q471" i="1"/>
  <c r="R471" i="1" s="1"/>
  <c r="O22" i="1"/>
  <c r="U22" i="1" s="1"/>
  <c r="Q464" i="1"/>
  <c r="R464" i="1" s="1"/>
  <c r="O471" i="1"/>
  <c r="U471" i="1" s="1"/>
  <c r="U467" i="1"/>
  <c r="S467" i="1"/>
  <c r="U469" i="1"/>
  <c r="S469" i="1"/>
  <c r="U468" i="1"/>
  <c r="S468" i="1"/>
  <c r="S471" i="1" l="1"/>
  <c r="S464" i="1"/>
  <c r="S22" i="1"/>
  <c r="O1029" i="1" l="1"/>
  <c r="U1029" i="1" s="1"/>
  <c r="O868" i="1"/>
  <c r="U868" i="1" s="1"/>
  <c r="Q868" i="1"/>
  <c r="R868" i="1" s="1"/>
  <c r="Q1029" i="1"/>
  <c r="R1029" i="1" s="1"/>
  <c r="Q1158" i="1"/>
  <c r="R1158" i="1" s="1"/>
  <c r="O1158" i="1"/>
  <c r="U1158" i="1" s="1"/>
  <c r="S868" i="1" l="1"/>
  <c r="S1158" i="1"/>
  <c r="S1029" i="1"/>
  <c r="Q580" i="1" l="1"/>
  <c r="R580" i="1" s="1"/>
  <c r="O580" i="1"/>
  <c r="U580" i="1" s="1"/>
  <c r="Q83" i="1"/>
  <c r="R83" i="1" s="1"/>
  <c r="O83" i="1"/>
  <c r="U83" i="1" s="1"/>
  <c r="Q115" i="1"/>
  <c r="R115" i="1" s="1"/>
  <c r="O115" i="1"/>
  <c r="U115" i="1" s="1"/>
  <c r="S115" i="1" l="1"/>
  <c r="S83" i="1"/>
  <c r="S580" i="1"/>
  <c r="Q1960" i="1"/>
  <c r="R1960" i="1" s="1"/>
  <c r="Q2076" i="1"/>
  <c r="R2076" i="1" s="1"/>
  <c r="Q2075" i="1"/>
  <c r="R2075" i="1" s="1"/>
  <c r="Q2074" i="1"/>
  <c r="R2074" i="1" s="1"/>
  <c r="Q2073" i="1"/>
  <c r="R2073" i="1" s="1"/>
  <c r="Q2099" i="1"/>
  <c r="R2099" i="1" s="1"/>
  <c r="Q2098" i="1"/>
  <c r="R2098" i="1" s="1"/>
  <c r="Q2097" i="1"/>
  <c r="R2097" i="1" s="1"/>
  <c r="Q1955" i="1"/>
  <c r="R1955" i="1" s="1"/>
  <c r="Q2093" i="1"/>
  <c r="R2093" i="1" s="1"/>
  <c r="Q2092" i="1"/>
  <c r="R2092" i="1" s="1"/>
  <c r="Q1922" i="1"/>
  <c r="R1922" i="1" s="1"/>
  <c r="Q1847" i="1"/>
  <c r="R1847" i="1" s="1"/>
  <c r="Q1855" i="1"/>
  <c r="R1855" i="1" s="1"/>
  <c r="Q1854" i="1"/>
  <c r="R1854" i="1" s="1"/>
  <c r="Q1853" i="1"/>
  <c r="R1853" i="1" s="1"/>
  <c r="Q2086" i="1"/>
  <c r="R2086" i="1" s="1"/>
  <c r="Q2083" i="1"/>
  <c r="R2083" i="1" s="1"/>
  <c r="Q2082" i="1"/>
  <c r="R2082" i="1" s="1"/>
  <c r="Q2081" i="1"/>
  <c r="R2081" i="1" s="1"/>
  <c r="Q1938" i="1"/>
  <c r="R1938" i="1" s="1"/>
  <c r="Q1916" i="1"/>
  <c r="R1916" i="1" s="1"/>
  <c r="Q1991" i="1"/>
  <c r="R1991" i="1" s="1"/>
  <c r="Q1934" i="1"/>
  <c r="R1934" i="1" s="1"/>
  <c r="Q1930" i="1"/>
  <c r="R1930" i="1" s="1"/>
  <c r="O1930" i="1" l="1"/>
  <c r="O1934" i="1"/>
  <c r="O1991" i="1"/>
  <c r="O1916" i="1"/>
  <c r="O1938" i="1"/>
  <c r="O2081" i="1"/>
  <c r="O2082" i="1"/>
  <c r="O2083" i="1"/>
  <c r="O2086" i="1"/>
  <c r="O1853" i="1"/>
  <c r="O1854" i="1"/>
  <c r="O1855" i="1"/>
  <c r="O1847" i="1"/>
  <c r="O1922" i="1"/>
  <c r="O2092" i="1"/>
  <c r="O2093" i="1"/>
  <c r="O1955" i="1"/>
  <c r="O2097" i="1"/>
  <c r="O2098" i="1"/>
  <c r="O2099" i="1"/>
  <c r="O2073" i="1"/>
  <c r="O2074" i="1"/>
  <c r="O2075" i="1"/>
  <c r="O2076" i="1"/>
  <c r="O1960" i="1"/>
  <c r="U1960" i="1" l="1"/>
  <c r="S1960" i="1"/>
  <c r="U2075" i="1"/>
  <c r="S2075" i="1"/>
  <c r="U2073" i="1"/>
  <c r="S2073" i="1"/>
  <c r="U2098" i="1"/>
  <c r="S2098" i="1"/>
  <c r="U1955" i="1"/>
  <c r="S1955" i="1"/>
  <c r="U2092" i="1"/>
  <c r="S2092" i="1"/>
  <c r="U1847" i="1"/>
  <c r="S1847" i="1"/>
  <c r="U1854" i="1"/>
  <c r="S1854" i="1"/>
  <c r="U2083" i="1"/>
  <c r="S2083" i="1"/>
  <c r="U2081" i="1"/>
  <c r="S2081" i="1"/>
  <c r="U1991" i="1"/>
  <c r="S1991" i="1"/>
  <c r="U1930" i="1"/>
  <c r="S1930" i="1"/>
  <c r="U2076" i="1"/>
  <c r="S2076" i="1"/>
  <c r="U2074" i="1"/>
  <c r="S2074" i="1"/>
  <c r="U2099" i="1"/>
  <c r="S2099" i="1"/>
  <c r="U2097" i="1"/>
  <c r="S2097" i="1"/>
  <c r="U2093" i="1"/>
  <c r="S2093" i="1"/>
  <c r="U1922" i="1"/>
  <c r="S1922" i="1"/>
  <c r="U1855" i="1"/>
  <c r="S1855" i="1"/>
  <c r="U1853" i="1"/>
  <c r="S1853" i="1"/>
  <c r="U2086" i="1"/>
  <c r="S2086" i="1"/>
  <c r="U2082" i="1"/>
  <c r="S2082" i="1"/>
  <c r="U1938" i="1"/>
  <c r="S1938" i="1"/>
  <c r="U1916" i="1"/>
  <c r="S1916" i="1"/>
  <c r="U1934" i="1"/>
  <c r="S1934" i="1"/>
  <c r="Q1838" i="1" l="1"/>
  <c r="R1838" i="1" s="1"/>
  <c r="O1838" i="1"/>
  <c r="U1838" i="1" s="1"/>
  <c r="Q1842" i="1"/>
  <c r="R1842" i="1" s="1"/>
  <c r="O1842" i="1"/>
  <c r="U1842" i="1" s="1"/>
  <c r="Q1845" i="1"/>
  <c r="R1845" i="1" s="1"/>
  <c r="O1845" i="1"/>
  <c r="U1845" i="1" s="1"/>
  <c r="Q2085" i="1"/>
  <c r="R2085" i="1" s="1"/>
  <c r="O2085" i="1"/>
  <c r="U2085" i="1" s="1"/>
  <c r="Q1841" i="1"/>
  <c r="R1841" i="1" s="1"/>
  <c r="O1841" i="1"/>
  <c r="U1841" i="1" s="1"/>
  <c r="Q1843" i="1"/>
  <c r="R1843" i="1" s="1"/>
  <c r="O1843" i="1"/>
  <c r="U1843" i="1" s="1"/>
  <c r="Q1846" i="1"/>
  <c r="R1846" i="1" s="1"/>
  <c r="O1846" i="1"/>
  <c r="U1846" i="1" s="1"/>
  <c r="Q2084" i="1"/>
  <c r="R2084" i="1" s="1"/>
  <c r="O2084" i="1"/>
  <c r="U2084" i="1" s="1"/>
  <c r="Q1426" i="1"/>
  <c r="R1426" i="1" s="1"/>
  <c r="Q1392" i="1"/>
  <c r="R1392" i="1" s="1"/>
  <c r="Q1399" i="1"/>
  <c r="R1399" i="1" s="1"/>
  <c r="Q1497" i="1"/>
  <c r="R1497" i="1" s="1"/>
  <c r="Q1498" i="1"/>
  <c r="R1498" i="1" s="1"/>
  <c r="Q1499" i="1"/>
  <c r="R1499" i="1" s="1"/>
  <c r="Q1517" i="1"/>
  <c r="R1517" i="1" s="1"/>
  <c r="Q1420" i="1"/>
  <c r="R1420" i="1" s="1"/>
  <c r="O1426" i="1"/>
  <c r="U1426" i="1" s="1"/>
  <c r="O1392" i="1"/>
  <c r="U1392" i="1" s="1"/>
  <c r="O1399" i="1"/>
  <c r="U1399" i="1" s="1"/>
  <c r="O1497" i="1"/>
  <c r="U1497" i="1" s="1"/>
  <c r="O1498" i="1"/>
  <c r="U1498" i="1" s="1"/>
  <c r="O1499" i="1"/>
  <c r="U1499" i="1" s="1"/>
  <c r="O1517" i="1"/>
  <c r="U1517" i="1" s="1"/>
  <c r="O1420" i="1"/>
  <c r="U1420" i="1" s="1"/>
  <c r="S2084" i="1" l="1"/>
  <c r="S1846" i="1"/>
  <c r="S1843" i="1"/>
  <c r="S1841" i="1"/>
  <c r="S2085" i="1"/>
  <c r="S1845" i="1"/>
  <c r="S1842" i="1"/>
  <c r="S1838" i="1"/>
  <c r="S1517" i="1"/>
  <c r="S1498" i="1"/>
  <c r="S1399" i="1"/>
  <c r="S1426" i="1"/>
  <c r="S1420" i="1"/>
  <c r="S1499" i="1"/>
  <c r="S1497" i="1"/>
  <c r="S1392" i="1"/>
  <c r="O1198" i="1" l="1"/>
  <c r="O1192" i="1"/>
  <c r="O988" i="1"/>
  <c r="Q1024" i="1"/>
  <c r="R1024" i="1" s="1"/>
  <c r="Q1115" i="1"/>
  <c r="R1115" i="1" s="1"/>
  <c r="Q971" i="1"/>
  <c r="R971" i="1" s="1"/>
  <c r="Q855" i="1"/>
  <c r="R855" i="1" s="1"/>
  <c r="O855" i="1"/>
  <c r="U855" i="1" s="1"/>
  <c r="O857" i="1"/>
  <c r="O971" i="1"/>
  <c r="U971" i="1" s="1"/>
  <c r="O1053" i="1"/>
  <c r="U1053" i="1" s="1"/>
  <c r="O1115" i="1"/>
  <c r="U1115" i="1" s="1"/>
  <c r="O1116" i="1"/>
  <c r="O1037" i="1"/>
  <c r="U1037" i="1" s="1"/>
  <c r="O1024" i="1"/>
  <c r="U1024" i="1" s="1"/>
  <c r="O1010" i="1"/>
  <c r="O1208" i="1"/>
  <c r="U1208" i="1" s="1"/>
  <c r="Q857" i="1"/>
  <c r="R857" i="1" s="1"/>
  <c r="Q988" i="1"/>
  <c r="R988" i="1" s="1"/>
  <c r="Q1053" i="1"/>
  <c r="R1053" i="1" s="1"/>
  <c r="Q1192" i="1"/>
  <c r="R1192" i="1" s="1"/>
  <c r="Q1116" i="1"/>
  <c r="R1116" i="1" s="1"/>
  <c r="Q1037" i="1"/>
  <c r="R1037" i="1" s="1"/>
  <c r="Q1198" i="1"/>
  <c r="R1198" i="1" s="1"/>
  <c r="Q1010" i="1"/>
  <c r="R1010" i="1" s="1"/>
  <c r="Q1208" i="1"/>
  <c r="R1208" i="1" s="1"/>
  <c r="Q35" i="1" l="1"/>
  <c r="R35" i="1" s="1"/>
  <c r="O35" i="1"/>
  <c r="U35" i="1" s="1"/>
  <c r="S1208" i="1"/>
  <c r="S971" i="1"/>
  <c r="S855" i="1"/>
  <c r="S1115" i="1"/>
  <c r="S1053" i="1"/>
  <c r="S1037" i="1"/>
  <c r="S1024" i="1"/>
  <c r="S1010" i="1"/>
  <c r="S1198" i="1"/>
  <c r="S1116" i="1"/>
  <c r="S1192" i="1"/>
  <c r="S988" i="1"/>
  <c r="S857" i="1"/>
  <c r="U1010" i="1"/>
  <c r="U1198" i="1"/>
  <c r="U1116" i="1"/>
  <c r="U1192" i="1"/>
  <c r="U988" i="1"/>
  <c r="U857" i="1"/>
  <c r="S35" i="1" l="1"/>
  <c r="Q610" i="1"/>
  <c r="R610" i="1" s="1"/>
  <c r="O610" i="1"/>
  <c r="U610" i="1" s="1"/>
  <c r="S610" i="1" l="1"/>
  <c r="Q1836" i="1" l="1"/>
  <c r="R1836" i="1" s="1"/>
  <c r="O1836" i="1"/>
  <c r="U1836" i="1" s="1"/>
  <c r="Q1839" i="1"/>
  <c r="R1839" i="1" s="1"/>
  <c r="O1839" i="1"/>
  <c r="U1839" i="1" s="1"/>
  <c r="S1839" i="1" l="1"/>
  <c r="S1836" i="1"/>
  <c r="O2147" i="1" l="1"/>
  <c r="U2147" i="1" s="1"/>
  <c r="O2148" i="1"/>
  <c r="U2148" i="1" s="1"/>
  <c r="O2149" i="1"/>
  <c r="U2149" i="1" s="1"/>
  <c r="O2150" i="1"/>
  <c r="U2150" i="1" s="1"/>
  <c r="O2151" i="1"/>
  <c r="U2151" i="1" s="1"/>
  <c r="R2147" i="1"/>
  <c r="R2148" i="1"/>
  <c r="R2149" i="1"/>
  <c r="R2150" i="1"/>
  <c r="R2151" i="1"/>
  <c r="S2150" i="1" l="1"/>
  <c r="S2151" i="1"/>
  <c r="S2149" i="1"/>
  <c r="S2148" i="1"/>
  <c r="S2147" i="1"/>
  <c r="O528" i="1" l="1"/>
  <c r="U528" i="1" s="1"/>
  <c r="O524" i="1"/>
  <c r="U524" i="1" s="1"/>
  <c r="O535" i="1"/>
  <c r="U535" i="1" s="1"/>
  <c r="O527" i="1"/>
  <c r="U527" i="1" s="1"/>
  <c r="O545" i="1"/>
  <c r="U545" i="1" s="1"/>
  <c r="Q527" i="1"/>
  <c r="R527" i="1" s="1"/>
  <c r="Q528" i="1"/>
  <c r="R528" i="1" s="1"/>
  <c r="Q524" i="1"/>
  <c r="R524" i="1" s="1"/>
  <c r="S527" i="1" l="1"/>
  <c r="S524" i="1"/>
  <c r="S528" i="1"/>
  <c r="Q545" i="1"/>
  <c r="R545" i="1" s="1"/>
  <c r="Q535" i="1"/>
  <c r="R535" i="1" s="1"/>
  <c r="S535" i="1" l="1"/>
  <c r="S545" i="1"/>
  <c r="O2201" i="1" l="1"/>
  <c r="O2200" i="1"/>
  <c r="O2199" i="1"/>
  <c r="O2198" i="1"/>
  <c r="O2197" i="1"/>
  <c r="O2196" i="1"/>
  <c r="O2195" i="1"/>
  <c r="O2194" i="1"/>
  <c r="O2193" i="1"/>
  <c r="O2192" i="1"/>
  <c r="O2191" i="1"/>
  <c r="O2190" i="1"/>
  <c r="O2189" i="1"/>
  <c r="O2188" i="1"/>
  <c r="O2187" i="1"/>
  <c r="O2186" i="1"/>
  <c r="O2185" i="1"/>
  <c r="O2184" i="1"/>
  <c r="O2183" i="1"/>
  <c r="O2176" i="1"/>
  <c r="U2176" i="1" s="1"/>
  <c r="O2175" i="1"/>
  <c r="U2175" i="1" s="1"/>
  <c r="O2174" i="1"/>
  <c r="U2174" i="1" s="1"/>
  <c r="O2173" i="1"/>
  <c r="U2173" i="1" s="1"/>
  <c r="O2172" i="1"/>
  <c r="U2172" i="1" s="1"/>
  <c r="O2171" i="1"/>
  <c r="U2171" i="1" s="1"/>
  <c r="O2168" i="1"/>
  <c r="U2168" i="1" s="1"/>
  <c r="O2167" i="1"/>
  <c r="U2167" i="1" s="1"/>
  <c r="O2166" i="1"/>
  <c r="U2166" i="1" s="1"/>
  <c r="O2165" i="1"/>
  <c r="U2165" i="1" s="1"/>
  <c r="O2164" i="1"/>
  <c r="U2164" i="1" s="1"/>
  <c r="O2163" i="1"/>
  <c r="U2163" i="1" s="1"/>
  <c r="O2162" i="1"/>
  <c r="U2162" i="1" s="1"/>
  <c r="O2145" i="1"/>
  <c r="U2145" i="1" s="1"/>
  <c r="O2144" i="1"/>
  <c r="U2144" i="1" s="1"/>
  <c r="O2143" i="1"/>
  <c r="U2143" i="1" s="1"/>
  <c r="O2142" i="1"/>
  <c r="U2142" i="1" s="1"/>
  <c r="O2141" i="1"/>
  <c r="U2141" i="1" s="1"/>
  <c r="O2140" i="1"/>
  <c r="U2140" i="1" s="1"/>
  <c r="O2139" i="1"/>
  <c r="U2139" i="1" s="1"/>
  <c r="O2138" i="1"/>
  <c r="U2138" i="1" s="1"/>
  <c r="O2137" i="1"/>
  <c r="U2137" i="1" s="1"/>
  <c r="O2136" i="1"/>
  <c r="U2136" i="1" s="1"/>
  <c r="O2135" i="1"/>
  <c r="U2135" i="1" s="1"/>
  <c r="O2134" i="1"/>
  <c r="U2134" i="1" s="1"/>
  <c r="O2133" i="1"/>
  <c r="U2133" i="1" s="1"/>
  <c r="O2132" i="1"/>
  <c r="U2132" i="1" s="1"/>
  <c r="O2131" i="1"/>
  <c r="U2131" i="1" s="1"/>
  <c r="O2130" i="1"/>
  <c r="U2130" i="1" s="1"/>
  <c r="U2129" i="1"/>
  <c r="O2079" i="1"/>
  <c r="O2078" i="1"/>
  <c r="O2077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U2061" i="1" s="1"/>
  <c r="O2107" i="1"/>
  <c r="U2107" i="1" s="1"/>
  <c r="O2106" i="1"/>
  <c r="O2105" i="1"/>
  <c r="O2104" i="1"/>
  <c r="O2103" i="1"/>
  <c r="O2102" i="1"/>
  <c r="O2101" i="1"/>
  <c r="O2100" i="1"/>
  <c r="O2087" i="1"/>
  <c r="O2059" i="1"/>
  <c r="O2058" i="1"/>
  <c r="O2057" i="1"/>
  <c r="O2056" i="1"/>
  <c r="O2054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3" i="1"/>
  <c r="O2032" i="1"/>
  <c r="O2030" i="1"/>
  <c r="O2029" i="1"/>
  <c r="O2028" i="1"/>
  <c r="O2027" i="1"/>
  <c r="O2026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08" i="1"/>
  <c r="O2007" i="1"/>
  <c r="O2006" i="1"/>
  <c r="O2005" i="1"/>
  <c r="O2004" i="1"/>
  <c r="O2003" i="1"/>
  <c r="O2002" i="1"/>
  <c r="O2001" i="1"/>
  <c r="O1999" i="1"/>
  <c r="O1998" i="1"/>
  <c r="O1997" i="1"/>
  <c r="O1996" i="1"/>
  <c r="O1994" i="1"/>
  <c r="O1992" i="1"/>
  <c r="O1990" i="1"/>
  <c r="O1988" i="1"/>
  <c r="O1987" i="1"/>
  <c r="O1986" i="1"/>
  <c r="O1985" i="1"/>
  <c r="O1983" i="1"/>
  <c r="O1982" i="1"/>
  <c r="O1981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4" i="1"/>
  <c r="O1963" i="1"/>
  <c r="O1962" i="1"/>
  <c r="O1961" i="1"/>
  <c r="O1959" i="1"/>
  <c r="O1958" i="1"/>
  <c r="O1957" i="1"/>
  <c r="O1956" i="1"/>
  <c r="O1954" i="1"/>
  <c r="O1953" i="1"/>
  <c r="O1947" i="1"/>
  <c r="O1946" i="1"/>
  <c r="O1945" i="1"/>
  <c r="O1944" i="1"/>
  <c r="O1943" i="1"/>
  <c r="O1942" i="1"/>
  <c r="O1941" i="1"/>
  <c r="O1940" i="1"/>
  <c r="O1876" i="1"/>
  <c r="O1939" i="1"/>
  <c r="O1937" i="1"/>
  <c r="O1936" i="1"/>
  <c r="O1935" i="1"/>
  <c r="O1933" i="1"/>
  <c r="O1932" i="1"/>
  <c r="O1931" i="1"/>
  <c r="O1929" i="1"/>
  <c r="O1928" i="1"/>
  <c r="O1927" i="1"/>
  <c r="O1926" i="1"/>
  <c r="O1925" i="1"/>
  <c r="O1924" i="1"/>
  <c r="O1923" i="1"/>
  <c r="O1921" i="1"/>
  <c r="O1918" i="1"/>
  <c r="O1917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2" i="1"/>
  <c r="O1881" i="1"/>
  <c r="O1878" i="1"/>
  <c r="O1877" i="1"/>
  <c r="U2208" i="1"/>
  <c r="O2207" i="1"/>
  <c r="U2207" i="1" s="1"/>
  <c r="O2205" i="1"/>
  <c r="U2205" i="1" s="1"/>
  <c r="O2206" i="1"/>
  <c r="U2206" i="1" s="1"/>
  <c r="O2204" i="1"/>
  <c r="U2204" i="1" s="1"/>
  <c r="O2203" i="1"/>
  <c r="U2203" i="1" s="1"/>
  <c r="O2202" i="1"/>
  <c r="U2202" i="1" s="1"/>
  <c r="O1603" i="1"/>
  <c r="O1602" i="1"/>
  <c r="O1601" i="1"/>
  <c r="O1600" i="1"/>
  <c r="O1598" i="1"/>
  <c r="O1597" i="1"/>
  <c r="O1596" i="1"/>
  <c r="O1595" i="1"/>
  <c r="O1594" i="1"/>
  <c r="O1593" i="1"/>
  <c r="O1592" i="1"/>
  <c r="O1582" i="1"/>
  <c r="O1581" i="1"/>
  <c r="O1580" i="1"/>
  <c r="O1579" i="1"/>
  <c r="O1578" i="1"/>
  <c r="O1565" i="1"/>
  <c r="O1564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7" i="1"/>
  <c r="O1546" i="1"/>
  <c r="O1545" i="1"/>
  <c r="O1544" i="1"/>
  <c r="O1542" i="1"/>
  <c r="O1540" i="1"/>
  <c r="O1539" i="1"/>
  <c r="O1538" i="1"/>
  <c r="O1537" i="1"/>
  <c r="O1536" i="1"/>
  <c r="O1535" i="1"/>
  <c r="O1534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0" i="1"/>
  <c r="O1509" i="1"/>
  <c r="O1486" i="1"/>
  <c r="O1485" i="1"/>
  <c r="O1482" i="1"/>
  <c r="O1481" i="1"/>
  <c r="O1480" i="1"/>
  <c r="O1479" i="1"/>
  <c r="O1478" i="1"/>
  <c r="O1477" i="1"/>
  <c r="O1476" i="1"/>
  <c r="O1475" i="1"/>
  <c r="O1474" i="1"/>
  <c r="O1473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6" i="1"/>
  <c r="O1434" i="1"/>
  <c r="O1433" i="1"/>
  <c r="O1432" i="1"/>
  <c r="O1431" i="1"/>
  <c r="O1430" i="1"/>
  <c r="O1429" i="1"/>
  <c r="O1428" i="1"/>
  <c r="O1427" i="1"/>
  <c r="O1425" i="1"/>
  <c r="O1424" i="1"/>
  <c r="O1423" i="1"/>
  <c r="O1422" i="1"/>
  <c r="O1421" i="1"/>
  <c r="O1418" i="1"/>
  <c r="O1416" i="1"/>
  <c r="O1415" i="1"/>
  <c r="O1413" i="1"/>
  <c r="O1411" i="1"/>
  <c r="O1410" i="1"/>
  <c r="O1409" i="1"/>
  <c r="O1408" i="1"/>
  <c r="O1407" i="1"/>
  <c r="O1406" i="1"/>
  <c r="O1405" i="1"/>
  <c r="O1404" i="1"/>
  <c r="O1402" i="1"/>
  <c r="O1401" i="1"/>
  <c r="O1400" i="1"/>
  <c r="O1396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4" i="1"/>
  <c r="O1363" i="1"/>
  <c r="O1358" i="1"/>
  <c r="O1357" i="1"/>
  <c r="O1354" i="1"/>
  <c r="O1287" i="1"/>
  <c r="O1345" i="1"/>
  <c r="O1344" i="1"/>
  <c r="O1343" i="1"/>
  <c r="O1342" i="1"/>
  <c r="O1341" i="1"/>
  <c r="O1282" i="1"/>
  <c r="O1281" i="1"/>
  <c r="O128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29" i="1"/>
  <c r="O1013" i="1"/>
  <c r="O1012" i="1"/>
  <c r="O865" i="1"/>
  <c r="O864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777" i="1"/>
  <c r="O775" i="1"/>
  <c r="O814" i="1"/>
  <c r="O770" i="1"/>
  <c r="O768" i="1"/>
  <c r="O767" i="1"/>
  <c r="O766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39" i="1"/>
  <c r="O738" i="1"/>
  <c r="O736" i="1"/>
  <c r="O7" i="1"/>
  <c r="O369" i="1"/>
  <c r="Q2202" i="1"/>
  <c r="R2202" i="1" s="1"/>
  <c r="Q2203" i="1"/>
  <c r="R2203" i="1" s="1"/>
  <c r="Q2204" i="1"/>
  <c r="R2204" i="1" s="1"/>
  <c r="Q2206" i="1"/>
  <c r="R2206" i="1" s="1"/>
  <c r="Q2205" i="1"/>
  <c r="R2205" i="1" s="1"/>
  <c r="Q2207" i="1"/>
  <c r="R2207" i="1" s="1"/>
  <c r="Q2208" i="1"/>
  <c r="R2208" i="1" s="1"/>
  <c r="S2204" i="1" l="1"/>
  <c r="S2208" i="1"/>
  <c r="S2205" i="1"/>
  <c r="S2207" i="1"/>
  <c r="S2206" i="1"/>
  <c r="S2203" i="1"/>
  <c r="S2202" i="1"/>
  <c r="Q1406" i="1" l="1"/>
  <c r="R1406" i="1" s="1"/>
  <c r="Q1408" i="1"/>
  <c r="R1408" i="1" s="1"/>
  <c r="Q1409" i="1"/>
  <c r="R1409" i="1" s="1"/>
  <c r="Q1411" i="1"/>
  <c r="R1411" i="1" s="1"/>
  <c r="Q1401" i="1"/>
  <c r="R1401" i="1" s="1"/>
  <c r="Q1436" i="1"/>
  <c r="R1436" i="1" s="1"/>
  <c r="Q1542" i="1"/>
  <c r="R1542" i="1" s="1"/>
  <c r="S1409" i="1" l="1"/>
  <c r="S1408" i="1"/>
  <c r="S1542" i="1"/>
  <c r="S1436" i="1"/>
  <c r="S1401" i="1"/>
  <c r="S1411" i="1"/>
  <c r="S1406" i="1"/>
  <c r="U1542" i="1"/>
  <c r="U1436" i="1"/>
  <c r="U1401" i="1"/>
  <c r="U1406" i="1"/>
  <c r="U1408" i="1"/>
  <c r="U1409" i="1"/>
  <c r="U1411" i="1"/>
  <c r="O534" i="1" l="1"/>
  <c r="U534" i="1" s="1"/>
  <c r="O164" i="1"/>
  <c r="U164" i="1" s="1"/>
  <c r="O375" i="1"/>
  <c r="U375" i="1" s="1"/>
  <c r="O554" i="1"/>
  <c r="U554" i="1" s="1"/>
  <c r="O504" i="1"/>
  <c r="U504" i="1" s="1"/>
  <c r="O557" i="1"/>
  <c r="U557" i="1" s="1"/>
  <c r="O157" i="1"/>
  <c r="U157" i="1" s="1"/>
  <c r="Q157" i="1" l="1"/>
  <c r="R157" i="1" s="1"/>
  <c r="Q557" i="1"/>
  <c r="R557" i="1" s="1"/>
  <c r="Q504" i="1"/>
  <c r="R504" i="1" s="1"/>
  <c r="Q554" i="1"/>
  <c r="R554" i="1" s="1"/>
  <c r="Q164" i="1"/>
  <c r="R164" i="1" s="1"/>
  <c r="Q534" i="1"/>
  <c r="R534" i="1" s="1"/>
  <c r="Q2035" i="1"/>
  <c r="R2035" i="1" s="1"/>
  <c r="U2035" i="1"/>
  <c r="S164" i="1" l="1"/>
  <c r="S554" i="1"/>
  <c r="S557" i="1"/>
  <c r="S534" i="1"/>
  <c r="S375" i="1"/>
  <c r="S504" i="1"/>
  <c r="S157" i="1"/>
  <c r="S2035" i="1"/>
  <c r="U1988" i="1" l="1"/>
  <c r="U1992" i="1"/>
  <c r="U1907" i="1"/>
  <c r="U1939" i="1"/>
  <c r="U2087" i="1"/>
  <c r="U1996" i="1"/>
  <c r="U1997" i="1"/>
  <c r="U2005" i="1"/>
  <c r="U2006" i="1"/>
  <c r="U1964" i="1"/>
  <c r="U2014" i="1"/>
  <c r="U2018" i="1"/>
  <c r="U2026" i="1"/>
  <c r="U2027" i="1"/>
  <c r="U2028" i="1"/>
  <c r="U2029" i="1"/>
  <c r="U2100" i="1"/>
  <c r="U2101" i="1"/>
  <c r="U2104" i="1"/>
  <c r="U2105" i="1"/>
  <c r="U2102" i="1"/>
  <c r="U2106" i="1"/>
  <c r="U2103" i="1"/>
  <c r="U1878" i="1"/>
  <c r="U2037" i="1"/>
  <c r="U2039" i="1"/>
  <c r="U2040" i="1"/>
  <c r="U2043" i="1"/>
  <c r="U2047" i="1"/>
  <c r="U2048" i="1"/>
  <c r="U2046" i="1"/>
  <c r="U2050" i="1"/>
  <c r="U2051" i="1"/>
  <c r="U2052" i="1"/>
  <c r="Q1988" i="1"/>
  <c r="R1988" i="1" s="1"/>
  <c r="Q1992" i="1"/>
  <c r="R1992" i="1" s="1"/>
  <c r="Q1907" i="1"/>
  <c r="R1907" i="1" s="1"/>
  <c r="Q1939" i="1"/>
  <c r="R1939" i="1" s="1"/>
  <c r="Q2087" i="1"/>
  <c r="R2087" i="1" s="1"/>
  <c r="Q1996" i="1"/>
  <c r="R1996" i="1" s="1"/>
  <c r="Q1997" i="1"/>
  <c r="R1997" i="1" s="1"/>
  <c r="Q2005" i="1"/>
  <c r="R2005" i="1" s="1"/>
  <c r="Q2006" i="1"/>
  <c r="R2006" i="1" s="1"/>
  <c r="Q1964" i="1"/>
  <c r="R1964" i="1" s="1"/>
  <c r="Q2014" i="1"/>
  <c r="R2014" i="1" s="1"/>
  <c r="Q2018" i="1"/>
  <c r="R2018" i="1" s="1"/>
  <c r="Q2026" i="1"/>
  <c r="R2026" i="1" s="1"/>
  <c r="Q2027" i="1"/>
  <c r="R2027" i="1" s="1"/>
  <c r="Q2028" i="1"/>
  <c r="R2028" i="1" s="1"/>
  <c r="Q2029" i="1"/>
  <c r="R2029" i="1" s="1"/>
  <c r="Q2100" i="1"/>
  <c r="R2100" i="1" s="1"/>
  <c r="Q2101" i="1"/>
  <c r="R2101" i="1" s="1"/>
  <c r="Q2104" i="1"/>
  <c r="R2104" i="1" s="1"/>
  <c r="Q2105" i="1"/>
  <c r="R2105" i="1" s="1"/>
  <c r="Q2102" i="1"/>
  <c r="R2102" i="1" s="1"/>
  <c r="Q2106" i="1"/>
  <c r="R2106" i="1" s="1"/>
  <c r="Q2107" i="1"/>
  <c r="R2107" i="1" s="1"/>
  <c r="Q2103" i="1"/>
  <c r="R2103" i="1" s="1"/>
  <c r="Q1878" i="1"/>
  <c r="R1878" i="1" s="1"/>
  <c r="Q2037" i="1"/>
  <c r="R2037" i="1" s="1"/>
  <c r="Q2039" i="1"/>
  <c r="R2039" i="1" s="1"/>
  <c r="Q2040" i="1"/>
  <c r="R2040" i="1" s="1"/>
  <c r="Q2043" i="1"/>
  <c r="R2043" i="1" s="1"/>
  <c r="Q2047" i="1"/>
  <c r="R2047" i="1" s="1"/>
  <c r="Q2048" i="1"/>
  <c r="R2048" i="1" s="1"/>
  <c r="Q2046" i="1"/>
  <c r="R2046" i="1" s="1"/>
  <c r="Q2050" i="1"/>
  <c r="R2050" i="1" s="1"/>
  <c r="Q2051" i="1"/>
  <c r="R2051" i="1" s="1"/>
  <c r="Q2052" i="1"/>
  <c r="R2052" i="1" s="1"/>
  <c r="S2052" i="1" l="1"/>
  <c r="S2050" i="1"/>
  <c r="S2048" i="1"/>
  <c r="S2040" i="1"/>
  <c r="S2039" i="1"/>
  <c r="S1878" i="1"/>
  <c r="S2103" i="1"/>
  <c r="S2106" i="1"/>
  <c r="S2105" i="1"/>
  <c r="S2101" i="1"/>
  <c r="S2100" i="1"/>
  <c r="S2028" i="1"/>
  <c r="S2027" i="1"/>
  <c r="S2018" i="1"/>
  <c r="S2014" i="1"/>
  <c r="S1964" i="1"/>
  <c r="S2006" i="1"/>
  <c r="S2005" i="1"/>
  <c r="S2047" i="1"/>
  <c r="S2043" i="1"/>
  <c r="S2037" i="1"/>
  <c r="S2107" i="1"/>
  <c r="S2102" i="1"/>
  <c r="S2104" i="1"/>
  <c r="S1997" i="1"/>
  <c r="S2087" i="1"/>
  <c r="S1907" i="1"/>
  <c r="S1992" i="1"/>
  <c r="S1988" i="1"/>
  <c r="S2051" i="1"/>
  <c r="S2046" i="1"/>
  <c r="S2029" i="1"/>
  <c r="S2026" i="1"/>
  <c r="S1996" i="1"/>
  <c r="S1939" i="1"/>
  <c r="O1989" i="1" l="1"/>
  <c r="U1989" i="1" s="1"/>
  <c r="Q1989" i="1"/>
  <c r="R1989" i="1" s="1"/>
  <c r="S1989" i="1" l="1"/>
  <c r="O1154" i="1" l="1"/>
  <c r="U1154" i="1" s="1"/>
  <c r="Q1154" i="1"/>
  <c r="R1154" i="1" s="1"/>
  <c r="O1155" i="1"/>
  <c r="U1155" i="1" s="1"/>
  <c r="Q1155" i="1"/>
  <c r="R1155" i="1" s="1"/>
  <c r="S1155" i="1" l="1"/>
  <c r="S1154" i="1"/>
  <c r="O585" i="1" l="1"/>
  <c r="U585" i="1" s="1"/>
  <c r="Q585" i="1"/>
  <c r="R585" i="1" s="1"/>
  <c r="O461" i="1"/>
  <c r="U461" i="1" s="1"/>
  <c r="Q461" i="1"/>
  <c r="R461" i="1" s="1"/>
  <c r="O463" i="1"/>
  <c r="U463" i="1" s="1"/>
  <c r="Q463" i="1"/>
  <c r="R463" i="1" s="1"/>
  <c r="O319" i="1"/>
  <c r="U319" i="1" s="1"/>
  <c r="Q319" i="1"/>
  <c r="R319" i="1" s="1"/>
  <c r="S463" i="1" l="1"/>
  <c r="S461" i="1"/>
  <c r="S585" i="1"/>
  <c r="S319" i="1"/>
  <c r="O472" i="1"/>
  <c r="U472" i="1" s="1"/>
  <c r="Q472" i="1"/>
  <c r="R472" i="1" s="1"/>
  <c r="R2201" i="1"/>
  <c r="S472" i="1" l="1"/>
  <c r="Q1881" i="1" l="1"/>
  <c r="R1881" i="1" s="1"/>
  <c r="Q1990" i="1"/>
  <c r="R1990" i="1" s="1"/>
  <c r="Q1915" i="1"/>
  <c r="R1915" i="1" s="1"/>
  <c r="Q1994" i="1"/>
  <c r="R1994" i="1" s="1"/>
  <c r="Q1950" i="1"/>
  <c r="R1950" i="1" s="1"/>
  <c r="Q1998" i="1"/>
  <c r="R1998" i="1" s="1"/>
  <c r="Q1999" i="1"/>
  <c r="R1999" i="1" s="1"/>
  <c r="Q2001" i="1"/>
  <c r="R2001" i="1" s="1"/>
  <c r="Q1953" i="1"/>
  <c r="R1953" i="1" s="1"/>
  <c r="Q2007" i="1"/>
  <c r="R2007" i="1" s="1"/>
  <c r="Q2012" i="1"/>
  <c r="R2012" i="1" s="1"/>
  <c r="Q1981" i="1"/>
  <c r="R1981" i="1" s="1"/>
  <c r="Q1982" i="1"/>
  <c r="R1982" i="1" s="1"/>
  <c r="Q2030" i="1"/>
  <c r="R2030" i="1" s="1"/>
  <c r="Q2062" i="1"/>
  <c r="R2062" i="1" s="1"/>
  <c r="Q2069" i="1"/>
  <c r="R2069" i="1" s="1"/>
  <c r="Q2070" i="1"/>
  <c r="R2070" i="1" s="1"/>
  <c r="Q2071" i="1"/>
  <c r="R2071" i="1" s="1"/>
  <c r="Q2072" i="1"/>
  <c r="R2072" i="1" s="1"/>
  <c r="Q2033" i="1"/>
  <c r="R2033" i="1" s="1"/>
  <c r="Q1985" i="1"/>
  <c r="R1985" i="1" s="1"/>
  <c r="Q2049" i="1"/>
  <c r="R2049" i="1" s="1"/>
  <c r="Q2077" i="1"/>
  <c r="R2077" i="1" s="1"/>
  <c r="Q2078" i="1"/>
  <c r="R2078" i="1" s="1"/>
  <c r="Q2079" i="1"/>
  <c r="R2079" i="1" s="1"/>
  <c r="U1881" i="1"/>
  <c r="U1990" i="1"/>
  <c r="U1915" i="1"/>
  <c r="U1994" i="1"/>
  <c r="U1950" i="1"/>
  <c r="U1998" i="1"/>
  <c r="U1999" i="1"/>
  <c r="U2001" i="1"/>
  <c r="U1953" i="1"/>
  <c r="U2007" i="1"/>
  <c r="U2012" i="1"/>
  <c r="U1981" i="1"/>
  <c r="U1982" i="1"/>
  <c r="U2030" i="1"/>
  <c r="U2062" i="1"/>
  <c r="U2069" i="1"/>
  <c r="U2070" i="1"/>
  <c r="U2071" i="1"/>
  <c r="U2072" i="1"/>
  <c r="U2033" i="1"/>
  <c r="U1985" i="1"/>
  <c r="U2049" i="1"/>
  <c r="U2077" i="1"/>
  <c r="U2078" i="1"/>
  <c r="U2079" i="1"/>
  <c r="S2062" i="1" l="1"/>
  <c r="S2001" i="1"/>
  <c r="S1994" i="1"/>
  <c r="S2079" i="1"/>
  <c r="S2077" i="1"/>
  <c r="S2072" i="1"/>
  <c r="S2012" i="1"/>
  <c r="S2078" i="1"/>
  <c r="S2049" i="1"/>
  <c r="S1985" i="1"/>
  <c r="S2071" i="1"/>
  <c r="S1950" i="1"/>
  <c r="S1915" i="1"/>
  <c r="S2033" i="1"/>
  <c r="S2070" i="1"/>
  <c r="S2069" i="1"/>
  <c r="S2030" i="1"/>
  <c r="S1982" i="1"/>
  <c r="S1981" i="1"/>
  <c r="S2007" i="1"/>
  <c r="S1953" i="1"/>
  <c r="S1999" i="1"/>
  <c r="S1998" i="1"/>
  <c r="S1990" i="1"/>
  <c r="S1881" i="1"/>
  <c r="O613" i="1" l="1"/>
  <c r="U613" i="1" s="1"/>
  <c r="Q613" i="1"/>
  <c r="R613" i="1" s="1"/>
  <c r="S613" i="1" l="1"/>
  <c r="O934" i="1"/>
  <c r="U934" i="1" s="1"/>
  <c r="Q934" i="1"/>
  <c r="R934" i="1" s="1"/>
  <c r="O931" i="1"/>
  <c r="U931" i="1" s="1"/>
  <c r="Q931" i="1"/>
  <c r="R931" i="1" s="1"/>
  <c r="O935" i="1"/>
  <c r="U935" i="1" s="1"/>
  <c r="Q935" i="1"/>
  <c r="R935" i="1" s="1"/>
  <c r="O932" i="1"/>
  <c r="U932" i="1" s="1"/>
  <c r="Q932" i="1"/>
  <c r="R932" i="1" s="1"/>
  <c r="O936" i="1"/>
  <c r="U936" i="1" s="1"/>
  <c r="Q936" i="1"/>
  <c r="R936" i="1" s="1"/>
  <c r="O933" i="1"/>
  <c r="U933" i="1" s="1"/>
  <c r="Q933" i="1"/>
  <c r="R933" i="1" s="1"/>
  <c r="O937" i="1"/>
  <c r="U937" i="1" s="1"/>
  <c r="Q937" i="1"/>
  <c r="R937" i="1" s="1"/>
  <c r="S937" i="1" l="1"/>
  <c r="S932" i="1"/>
  <c r="S935" i="1"/>
  <c r="S931" i="1"/>
  <c r="S934" i="1"/>
  <c r="S933" i="1"/>
  <c r="S936" i="1"/>
  <c r="O1224" i="1" l="1"/>
  <c r="U1224" i="1" s="1"/>
  <c r="Q1224" i="1"/>
  <c r="R1224" i="1" s="1"/>
  <c r="R7" i="1"/>
  <c r="U7" i="1"/>
  <c r="S1224" i="1" l="1"/>
  <c r="S7" i="1"/>
  <c r="O10" i="1" l="1"/>
  <c r="U10" i="1" s="1"/>
  <c r="O8" i="1"/>
  <c r="U8" i="1" s="1"/>
  <c r="O9" i="1" l="1"/>
  <c r="U9" i="1" s="1"/>
  <c r="Q8" i="1"/>
  <c r="R8" i="1" s="1"/>
  <c r="Q9" i="1"/>
  <c r="R9" i="1" s="1"/>
  <c r="Q10" i="1"/>
  <c r="R10" i="1" s="1"/>
  <c r="S10" i="1" l="1"/>
  <c r="S8" i="1"/>
  <c r="S9" i="1"/>
  <c r="O1218" i="1" l="1"/>
  <c r="U1218" i="1" s="1"/>
  <c r="Q1218" i="1"/>
  <c r="R1218" i="1" s="1"/>
  <c r="U369" i="1"/>
  <c r="S1218" i="1" l="1"/>
  <c r="O998" i="1"/>
  <c r="U998" i="1" s="1"/>
  <c r="Q998" i="1"/>
  <c r="R998" i="1" s="1"/>
  <c r="O1007" i="1"/>
  <c r="U1007" i="1" s="1"/>
  <c r="Q1007" i="1"/>
  <c r="R1007" i="1" s="1"/>
  <c r="O995" i="1"/>
  <c r="U995" i="1" s="1"/>
  <c r="Q995" i="1"/>
  <c r="R995" i="1" s="1"/>
  <c r="O999" i="1"/>
  <c r="U999" i="1" s="1"/>
  <c r="Q999" i="1"/>
  <c r="R999" i="1" s="1"/>
  <c r="O1008" i="1"/>
  <c r="U1008" i="1" s="1"/>
  <c r="Q1008" i="1"/>
  <c r="R1008" i="1" s="1"/>
  <c r="O996" i="1"/>
  <c r="U996" i="1" s="1"/>
  <c r="Q996" i="1"/>
  <c r="R996" i="1" s="1"/>
  <c r="O1005" i="1"/>
  <c r="U1005" i="1" s="1"/>
  <c r="Q1005" i="1"/>
  <c r="R1005" i="1" s="1"/>
  <c r="O1009" i="1"/>
  <c r="U1009" i="1" s="1"/>
  <c r="Q1009" i="1"/>
  <c r="R1009" i="1" s="1"/>
  <c r="O994" i="1"/>
  <c r="U994" i="1" s="1"/>
  <c r="Q994" i="1"/>
  <c r="R994" i="1" s="1"/>
  <c r="O997" i="1"/>
  <c r="U997" i="1" s="1"/>
  <c r="Q997" i="1"/>
  <c r="R997" i="1" s="1"/>
  <c r="O1006" i="1"/>
  <c r="U1006" i="1" s="1"/>
  <c r="Q1006" i="1"/>
  <c r="R1006" i="1" s="1"/>
  <c r="O1149" i="1"/>
  <c r="U1149" i="1" s="1"/>
  <c r="Q1149" i="1"/>
  <c r="R1149" i="1" s="1"/>
  <c r="S369" i="1"/>
  <c r="S997" i="1" l="1"/>
  <c r="S994" i="1"/>
  <c r="S1009" i="1"/>
  <c r="S996" i="1"/>
  <c r="S1008" i="1"/>
  <c r="S1005" i="1"/>
  <c r="S999" i="1"/>
  <c r="S995" i="1"/>
  <c r="S1006" i="1"/>
  <c r="S1007" i="1"/>
  <c r="S998" i="1"/>
  <c r="S1149" i="1"/>
  <c r="O522" i="1"/>
  <c r="U522" i="1" s="1"/>
  <c r="Q522" i="1"/>
  <c r="R522" i="1" s="1"/>
  <c r="O555" i="1"/>
  <c r="U555" i="1" s="1"/>
  <c r="Q555" i="1"/>
  <c r="R555" i="1" s="1"/>
  <c r="U1911" i="1"/>
  <c r="U2063" i="1"/>
  <c r="U2064" i="1"/>
  <c r="U2065" i="1"/>
  <c r="U2067" i="1"/>
  <c r="Q1911" i="1"/>
  <c r="R1911" i="1" s="1"/>
  <c r="Q2061" i="1"/>
  <c r="R2061" i="1" s="1"/>
  <c r="Q2063" i="1"/>
  <c r="R2063" i="1" s="1"/>
  <c r="Q2064" i="1"/>
  <c r="R2064" i="1" s="1"/>
  <c r="Q2065" i="1"/>
  <c r="R2065" i="1" s="1"/>
  <c r="S555" i="1" l="1"/>
  <c r="S522" i="1"/>
  <c r="S2064" i="1"/>
  <c r="S2061" i="1"/>
  <c r="S1911" i="1"/>
  <c r="S2065" i="1"/>
  <c r="S2063" i="1"/>
  <c r="Q1525" i="1" l="1"/>
  <c r="R1525" i="1" s="1"/>
  <c r="Q1428" i="1"/>
  <c r="R1428" i="1" s="1"/>
  <c r="Q1413" i="1"/>
  <c r="R1413" i="1" s="1"/>
  <c r="U1525" i="1"/>
  <c r="U1428" i="1"/>
  <c r="U1413" i="1"/>
  <c r="O1865" i="1" l="1"/>
  <c r="U1865" i="1" s="1"/>
  <c r="Q1865" i="1"/>
  <c r="R1865" i="1" s="1"/>
  <c r="S1413" i="1"/>
  <c r="S1428" i="1"/>
  <c r="S1525" i="1"/>
  <c r="S1865" i="1" l="1"/>
  <c r="Q911" i="1" l="1"/>
  <c r="R911" i="1" s="1"/>
  <c r="O911" i="1"/>
  <c r="U911" i="1" s="1"/>
  <c r="O910" i="1"/>
  <c r="U910" i="1" s="1"/>
  <c r="Q910" i="1"/>
  <c r="R910" i="1" s="1"/>
  <c r="S911" i="1" l="1"/>
  <c r="S910" i="1"/>
  <c r="O1168" i="1"/>
  <c r="U1168" i="1" s="1"/>
  <c r="Q1168" i="1"/>
  <c r="R1168" i="1" s="1"/>
  <c r="O974" i="1"/>
  <c r="U974" i="1" s="1"/>
  <c r="Q974" i="1"/>
  <c r="R974" i="1" s="1"/>
  <c r="O978" i="1"/>
  <c r="U978" i="1" s="1"/>
  <c r="Q978" i="1"/>
  <c r="R978" i="1" s="1"/>
  <c r="O1030" i="1"/>
  <c r="U1030" i="1" s="1"/>
  <c r="Q1030" i="1"/>
  <c r="R1030" i="1" s="1"/>
  <c r="O975" i="1"/>
  <c r="U975" i="1" s="1"/>
  <c r="Q975" i="1"/>
  <c r="R975" i="1" s="1"/>
  <c r="O979" i="1"/>
  <c r="U979" i="1" s="1"/>
  <c r="Q979" i="1"/>
  <c r="R979" i="1" s="1"/>
  <c r="Q983" i="1"/>
  <c r="R983" i="1" s="1"/>
  <c r="O983" i="1"/>
  <c r="U983" i="1" s="1"/>
  <c r="O987" i="1"/>
  <c r="U987" i="1" s="1"/>
  <c r="Q987" i="1"/>
  <c r="R987" i="1" s="1"/>
  <c r="O972" i="1"/>
  <c r="U972" i="1" s="1"/>
  <c r="Q972" i="1"/>
  <c r="R972" i="1" s="1"/>
  <c r="O976" i="1"/>
  <c r="U976" i="1" s="1"/>
  <c r="Q976" i="1"/>
  <c r="R976" i="1" s="1"/>
  <c r="O980" i="1"/>
  <c r="U980" i="1" s="1"/>
  <c r="Q980" i="1"/>
  <c r="R980" i="1" s="1"/>
  <c r="O986" i="1"/>
  <c r="U986" i="1" s="1"/>
  <c r="Q986" i="1"/>
  <c r="R986" i="1" s="1"/>
  <c r="O973" i="1"/>
  <c r="U973" i="1" s="1"/>
  <c r="Q973" i="1"/>
  <c r="R973" i="1" s="1"/>
  <c r="O977" i="1"/>
  <c r="U977" i="1" s="1"/>
  <c r="Q977" i="1"/>
  <c r="R977" i="1" s="1"/>
  <c r="O981" i="1"/>
  <c r="U981" i="1" s="1"/>
  <c r="Q981" i="1"/>
  <c r="R981" i="1" s="1"/>
  <c r="O985" i="1"/>
  <c r="U985" i="1" s="1"/>
  <c r="Q985" i="1"/>
  <c r="R985" i="1" s="1"/>
  <c r="O984" i="1"/>
  <c r="U984" i="1" s="1"/>
  <c r="Q984" i="1"/>
  <c r="R984" i="1" s="1"/>
  <c r="S973" i="1" l="1"/>
  <c r="S986" i="1"/>
  <c r="S980" i="1"/>
  <c r="S976" i="1"/>
  <c r="S972" i="1"/>
  <c r="S987" i="1"/>
  <c r="S979" i="1"/>
  <c r="S975" i="1"/>
  <c r="S1030" i="1"/>
  <c r="S978" i="1"/>
  <c r="S977" i="1"/>
  <c r="S974" i="1"/>
  <c r="S985" i="1"/>
  <c r="S1168" i="1"/>
  <c r="S981" i="1"/>
  <c r="S984" i="1"/>
  <c r="Q497" i="1"/>
  <c r="R497" i="1" s="1"/>
  <c r="S983" i="1"/>
  <c r="O497" i="1" l="1"/>
  <c r="U497" i="1" s="1"/>
  <c r="O326" i="1"/>
  <c r="U326" i="1" s="1"/>
  <c r="Q326" i="1"/>
  <c r="R326" i="1" s="1"/>
  <c r="O495" i="1"/>
  <c r="U495" i="1" s="1"/>
  <c r="Q495" i="1"/>
  <c r="R495" i="1" s="1"/>
  <c r="O390" i="1"/>
  <c r="U390" i="1" s="1"/>
  <c r="O395" i="1"/>
  <c r="U395" i="1" s="1"/>
  <c r="Q395" i="1"/>
  <c r="R395" i="1" s="1"/>
  <c r="O494" i="1"/>
  <c r="U494" i="1" s="1"/>
  <c r="Q494" i="1"/>
  <c r="R494" i="1" s="1"/>
  <c r="O325" i="1"/>
  <c r="U325" i="1" s="1"/>
  <c r="Q325" i="1"/>
  <c r="R325" i="1" s="1"/>
  <c r="O496" i="1"/>
  <c r="U496" i="1" s="1"/>
  <c r="Q496" i="1"/>
  <c r="R496" i="1" s="1"/>
  <c r="S497" i="1" l="1"/>
  <c r="S325" i="1"/>
  <c r="S395" i="1"/>
  <c r="S390" i="1"/>
  <c r="S495" i="1"/>
  <c r="S326" i="1"/>
  <c r="S494" i="1"/>
  <c r="S496" i="1"/>
  <c r="Q1889" i="1" l="1"/>
  <c r="R1889" i="1" s="1"/>
  <c r="Q1890" i="1"/>
  <c r="R1890" i="1" s="1"/>
  <c r="Q1940" i="1"/>
  <c r="R1940" i="1" s="1"/>
  <c r="Q2021" i="1"/>
  <c r="R2021" i="1" s="1"/>
  <c r="U1889" i="1"/>
  <c r="U1890" i="1"/>
  <c r="U1940" i="1"/>
  <c r="U2021" i="1"/>
  <c r="S2021" i="1" l="1"/>
  <c r="S1940" i="1"/>
  <c r="S1889" i="1"/>
  <c r="S1890" i="1"/>
  <c r="O288" i="1" l="1"/>
  <c r="U288" i="1" s="1"/>
  <c r="Q288" i="1"/>
  <c r="R288" i="1" s="1"/>
  <c r="O1919" i="1"/>
  <c r="U1919" i="1" s="1"/>
  <c r="Q1919" i="1"/>
  <c r="R1919" i="1" s="1"/>
  <c r="O1920" i="1"/>
  <c r="U1920" i="1" s="1"/>
  <c r="Q1920" i="1"/>
  <c r="R1920" i="1" s="1"/>
  <c r="S288" i="1" l="1"/>
  <c r="S1920" i="1"/>
  <c r="S1919" i="1"/>
  <c r="Q793" i="1"/>
  <c r="R793" i="1" s="1"/>
  <c r="Q794" i="1"/>
  <c r="R794" i="1" s="1"/>
  <c r="Q795" i="1"/>
  <c r="R795" i="1" s="1"/>
  <c r="Q796" i="1"/>
  <c r="R796" i="1" s="1"/>
  <c r="Q797" i="1"/>
  <c r="R797" i="1" s="1"/>
  <c r="Q798" i="1"/>
  <c r="R798" i="1" s="1"/>
  <c r="Q799" i="1"/>
  <c r="R799" i="1" s="1"/>
  <c r="Q800" i="1"/>
  <c r="R800" i="1" s="1"/>
  <c r="Q801" i="1"/>
  <c r="R801" i="1" s="1"/>
  <c r="U793" i="1"/>
  <c r="U794" i="1"/>
  <c r="U795" i="1"/>
  <c r="U796" i="1"/>
  <c r="U797" i="1"/>
  <c r="U798" i="1"/>
  <c r="U799" i="1"/>
  <c r="U800" i="1"/>
  <c r="U801" i="1"/>
  <c r="S800" i="1" l="1"/>
  <c r="S801" i="1"/>
  <c r="S796" i="1"/>
  <c r="S794" i="1"/>
  <c r="S799" i="1"/>
  <c r="S798" i="1"/>
  <c r="S797" i="1"/>
  <c r="S795" i="1"/>
  <c r="S793" i="1"/>
  <c r="O370" i="1" l="1"/>
  <c r="U370" i="1" s="1"/>
  <c r="O331" i="1"/>
  <c r="U331" i="1" s="1"/>
  <c r="Q331" i="1"/>
  <c r="R331" i="1" s="1"/>
  <c r="O335" i="1"/>
  <c r="U335" i="1" s="1"/>
  <c r="Q335" i="1"/>
  <c r="R335" i="1" s="1"/>
  <c r="O336" i="1"/>
  <c r="U336" i="1" s="1"/>
  <c r="Q336" i="1"/>
  <c r="R336" i="1" s="1"/>
  <c r="O579" i="1"/>
  <c r="U579" i="1" s="1"/>
  <c r="Q579" i="1"/>
  <c r="R579" i="1" s="1"/>
  <c r="O330" i="1"/>
  <c r="U330" i="1" s="1"/>
  <c r="Q330" i="1"/>
  <c r="R330" i="1" s="1"/>
  <c r="Q1248" i="1"/>
  <c r="R1248" i="1" s="1"/>
  <c r="Q1249" i="1"/>
  <c r="R1249" i="1" s="1"/>
  <c r="Q1250" i="1"/>
  <c r="R1250" i="1" s="1"/>
  <c r="Q1251" i="1"/>
  <c r="R1251" i="1" s="1"/>
  <c r="Q1252" i="1"/>
  <c r="R1252" i="1" s="1"/>
  <c r="Q1253" i="1"/>
  <c r="R1253" i="1" s="1"/>
  <c r="Q1254" i="1"/>
  <c r="R1254" i="1" s="1"/>
  <c r="Q1255" i="1"/>
  <c r="R1255" i="1" s="1"/>
  <c r="Q1256" i="1"/>
  <c r="R1256" i="1" s="1"/>
  <c r="Q1257" i="1"/>
  <c r="R1257" i="1" s="1"/>
  <c r="Q1258" i="1"/>
  <c r="R1258" i="1" s="1"/>
  <c r="Q1259" i="1"/>
  <c r="R1259" i="1" s="1"/>
  <c r="Q1260" i="1"/>
  <c r="R1260" i="1" s="1"/>
  <c r="S330" i="1" l="1"/>
  <c r="S579" i="1"/>
  <c r="S331" i="1"/>
  <c r="S336" i="1"/>
  <c r="S335" i="1"/>
  <c r="S370" i="1"/>
  <c r="O626" i="1"/>
  <c r="U626" i="1" s="1"/>
  <c r="Q626" i="1"/>
  <c r="R626" i="1" s="1"/>
  <c r="S1260" i="1"/>
  <c r="S1259" i="1"/>
  <c r="S1258" i="1"/>
  <c r="S1257" i="1"/>
  <c r="S1256" i="1"/>
  <c r="S1255" i="1"/>
  <c r="S1254" i="1"/>
  <c r="S1253" i="1"/>
  <c r="S1250" i="1"/>
  <c r="S1249" i="1"/>
  <c r="S1248" i="1"/>
  <c r="S1252" i="1"/>
  <c r="S1251" i="1"/>
  <c r="S626" i="1" l="1"/>
  <c r="O1141" i="1"/>
  <c r="U1141" i="1" s="1"/>
  <c r="Q1141" i="1"/>
  <c r="R1141" i="1" s="1"/>
  <c r="O992" i="1"/>
  <c r="U992" i="1" s="1"/>
  <c r="Q992" i="1"/>
  <c r="R992" i="1" s="1"/>
  <c r="O991" i="1"/>
  <c r="U991" i="1" s="1"/>
  <c r="Q991" i="1"/>
  <c r="R991" i="1" s="1"/>
  <c r="O1142" i="1"/>
  <c r="U1142" i="1" s="1"/>
  <c r="Q1142" i="1"/>
  <c r="R1142" i="1" s="1"/>
  <c r="O1002" i="1"/>
  <c r="U1002" i="1" s="1"/>
  <c r="Q1002" i="1"/>
  <c r="R1002" i="1" s="1"/>
  <c r="O993" i="1"/>
  <c r="U993" i="1" s="1"/>
  <c r="Q993" i="1"/>
  <c r="R993" i="1" s="1"/>
  <c r="U1248" i="1"/>
  <c r="U1249" i="1"/>
  <c r="U1250" i="1"/>
  <c r="U1251" i="1"/>
  <c r="U1252" i="1"/>
  <c r="U1253" i="1"/>
  <c r="U1254" i="1"/>
  <c r="U1255" i="1"/>
  <c r="U1256" i="1"/>
  <c r="U1257" i="1"/>
  <c r="U1258" i="1"/>
  <c r="U1259" i="1"/>
  <c r="U1260" i="1"/>
  <c r="S993" i="1" l="1"/>
  <c r="S1002" i="1"/>
  <c r="S1142" i="1"/>
  <c r="S991" i="1"/>
  <c r="S992" i="1"/>
  <c r="S1141" i="1"/>
  <c r="O1238" i="1" l="1"/>
  <c r="U1238" i="1" s="1"/>
  <c r="Q1238" i="1"/>
  <c r="R1238" i="1" s="1"/>
  <c r="O1244" i="1"/>
  <c r="U1244" i="1" s="1"/>
  <c r="Q1244" i="1"/>
  <c r="R1244" i="1" s="1"/>
  <c r="S1244" i="1" l="1"/>
  <c r="S1238" i="1"/>
  <c r="O838" i="1"/>
  <c r="U838" i="1" s="1"/>
  <c r="Q838" i="1"/>
  <c r="R838" i="1" s="1"/>
  <c r="O839" i="1"/>
  <c r="U839" i="1" s="1"/>
  <c r="Q839" i="1"/>
  <c r="R839" i="1" s="1"/>
  <c r="S839" i="1" l="1"/>
  <c r="S838" i="1"/>
  <c r="O1286" i="1"/>
  <c r="O1284" i="1"/>
  <c r="O1279" i="1"/>
  <c r="O1277" i="1"/>
  <c r="O1275" i="1"/>
  <c r="O1271" i="1"/>
  <c r="O909" i="1"/>
  <c r="O907" i="1"/>
  <c r="O905" i="1"/>
  <c r="O903" i="1"/>
  <c r="O901" i="1"/>
  <c r="O836" i="1"/>
  <c r="O1088" i="1"/>
  <c r="O1086" i="1"/>
  <c r="O246" i="1"/>
  <c r="O244" i="1"/>
  <c r="O243" i="1"/>
  <c r="O241" i="1"/>
  <c r="O239" i="1"/>
  <c r="O237" i="1"/>
  <c r="O235" i="1"/>
  <c r="O233" i="1"/>
  <c r="O211" i="1"/>
  <c r="O209" i="1"/>
  <c r="O208" i="1"/>
  <c r="O206" i="1"/>
  <c r="O204" i="1"/>
  <c r="O242" i="1"/>
  <c r="O240" i="1"/>
  <c r="O238" i="1"/>
  <c r="O236" i="1"/>
  <c r="O234" i="1"/>
  <c r="O230" i="1"/>
  <c r="O210" i="1"/>
  <c r="O207" i="1"/>
  <c r="O205" i="1"/>
  <c r="O203" i="1"/>
  <c r="O201" i="1"/>
  <c r="O199" i="1"/>
  <c r="O196" i="1"/>
  <c r="O13" i="1" l="1"/>
  <c r="O21" i="1"/>
  <c r="O43" i="1"/>
  <c r="O51" i="1"/>
  <c r="O33" i="1"/>
  <c r="O75" i="1"/>
  <c r="O82" i="1"/>
  <c r="O142" i="1"/>
  <c r="O150" i="1"/>
  <c r="O159" i="1"/>
  <c r="O172" i="1"/>
  <c r="O275" i="1"/>
  <c r="O298" i="1"/>
  <c r="O306" i="1"/>
  <c r="O322" i="1"/>
  <c r="O328" i="1"/>
  <c r="O334" i="1"/>
  <c r="O340" i="1"/>
  <c r="O344" i="1"/>
  <c r="O356" i="1"/>
  <c r="O360" i="1"/>
  <c r="O365" i="1"/>
  <c r="O373" i="1"/>
  <c r="O379" i="1"/>
  <c r="O382" i="1"/>
  <c r="O386" i="1"/>
  <c r="O391" i="1"/>
  <c r="O394" i="1"/>
  <c r="O398" i="1"/>
  <c r="O401" i="1"/>
  <c r="O405" i="1"/>
  <c r="O409" i="1"/>
  <c r="O413" i="1"/>
  <c r="O425" i="1"/>
  <c r="O429" i="1"/>
  <c r="O433" i="1"/>
  <c r="O437" i="1"/>
  <c r="O441" i="1"/>
  <c r="O447" i="1"/>
  <c r="O451" i="1"/>
  <c r="O454" i="1"/>
  <c r="O478" i="1"/>
  <c r="O482" i="1"/>
  <c r="O486" i="1"/>
  <c r="O490" i="1"/>
  <c r="O499" i="1"/>
  <c r="O510" i="1"/>
  <c r="O514" i="1"/>
  <c r="O517" i="1"/>
  <c r="O529" i="1"/>
  <c r="O537" i="1"/>
  <c r="U537" i="1" s="1"/>
  <c r="O564" i="1"/>
  <c r="O546" i="1"/>
  <c r="O505" i="1"/>
  <c r="O558" i="1"/>
  <c r="O563" i="1"/>
  <c r="O566" i="1"/>
  <c r="O570" i="1"/>
  <c r="O573" i="1"/>
  <c r="O508" i="1"/>
  <c r="O594" i="1"/>
  <c r="O600" i="1"/>
  <c r="O606" i="1"/>
  <c r="O641" i="1"/>
  <c r="O645" i="1"/>
  <c r="O670" i="1"/>
  <c r="O674" i="1"/>
  <c r="O699" i="1"/>
  <c r="O703" i="1"/>
  <c r="O707" i="1"/>
  <c r="O711" i="1"/>
  <c r="O715" i="1"/>
  <c r="O735" i="1"/>
  <c r="O778" i="1"/>
  <c r="O781" i="1"/>
  <c r="O1105" i="1"/>
  <c r="O1041" i="1"/>
  <c r="O1045" i="1"/>
  <c r="O1049" i="1"/>
  <c r="O1170" i="1"/>
  <c r="O1054" i="1"/>
  <c r="O1059" i="1"/>
  <c r="O1063" i="1"/>
  <c r="O1067" i="1"/>
  <c r="O1074" i="1"/>
  <c r="O1078" i="1"/>
  <c r="O1082" i="1"/>
  <c r="O130" i="1"/>
  <c r="O143" i="1"/>
  <c r="O147" i="1"/>
  <c r="O151" i="1"/>
  <c r="O155" i="1"/>
  <c r="O160" i="1"/>
  <c r="O165" i="1"/>
  <c r="O169" i="1"/>
  <c r="O173" i="1"/>
  <c r="O293" i="1"/>
  <c r="O297" i="1"/>
  <c r="O302" i="1"/>
  <c r="O307" i="1"/>
  <c r="O310" i="1"/>
  <c r="O313" i="1"/>
  <c r="O317" i="1"/>
  <c r="O323" i="1"/>
  <c r="O329" i="1"/>
  <c r="O337" i="1"/>
  <c r="O341" i="1"/>
  <c r="O345" i="1"/>
  <c r="O357" i="1"/>
  <c r="O362" i="1"/>
  <c r="O366" i="1"/>
  <c r="O376" i="1"/>
  <c r="O381" i="1"/>
  <c r="O385" i="1"/>
  <c r="O389" i="1"/>
  <c r="O397" i="1"/>
  <c r="O402" i="1"/>
  <c r="O406" i="1"/>
  <c r="O410" i="1"/>
  <c r="O414" i="1"/>
  <c r="O416" i="1"/>
  <c r="O419" i="1"/>
  <c r="O422" i="1"/>
  <c r="O426" i="1"/>
  <c r="O430" i="1"/>
  <c r="O438" i="1"/>
  <c r="O442" i="1"/>
  <c r="O448" i="1"/>
  <c r="O457" i="1"/>
  <c r="O475" i="1"/>
  <c r="O479" i="1"/>
  <c r="O483" i="1"/>
  <c r="O487" i="1"/>
  <c r="O491" i="1"/>
  <c r="O498" i="1"/>
  <c r="O503" i="1"/>
  <c r="O511" i="1"/>
  <c r="O501" i="1"/>
  <c r="O518" i="1"/>
  <c r="O530" i="1"/>
  <c r="O572" i="1"/>
  <c r="O609" i="1"/>
  <c r="O547" i="1"/>
  <c r="O521" i="1"/>
  <c r="O371" i="1"/>
  <c r="O443" i="1"/>
  <c r="O567" i="1"/>
  <c r="O523" i="1"/>
  <c r="O575" i="1"/>
  <c r="O587" i="1"/>
  <c r="O593" i="1"/>
  <c r="O598" i="1"/>
  <c r="O604" i="1"/>
  <c r="O640" i="1"/>
  <c r="O644" i="1"/>
  <c r="O671" i="1"/>
  <c r="O675" i="1"/>
  <c r="O698" i="1"/>
  <c r="O702" i="1"/>
  <c r="O706" i="1"/>
  <c r="O710" i="1"/>
  <c r="O714" i="1"/>
  <c r="O785" i="1"/>
  <c r="O1040" i="1"/>
  <c r="O1044" i="1"/>
  <c r="O1048" i="1"/>
  <c r="O1052" i="1"/>
  <c r="O1056" i="1"/>
  <c r="O1060" i="1"/>
  <c r="O1066" i="1"/>
  <c r="O1073" i="1"/>
  <c r="O1077" i="1"/>
  <c r="O1081" i="1"/>
  <c r="O1085" i="1"/>
  <c r="O1109" i="1"/>
  <c r="O1111" i="1"/>
  <c r="O854" i="1"/>
  <c r="O1216" i="1"/>
  <c r="O1177" i="1"/>
  <c r="O1189" i="1"/>
  <c r="O1017" i="1"/>
  <c r="O1091" i="1"/>
  <c r="O1160" i="1"/>
  <c r="O1118" i="1"/>
  <c r="O1121" i="1"/>
  <c r="O1125" i="1"/>
  <c r="O1129" i="1"/>
  <c r="O859" i="1"/>
  <c r="O1173" i="1"/>
  <c r="O1004" i="1"/>
  <c r="O1197" i="1"/>
  <c r="O1204" i="1"/>
  <c r="O1146" i="1"/>
  <c r="O1200" i="1"/>
  <c r="O1174" i="1"/>
  <c r="O1175" i="1"/>
  <c r="O1206" i="1"/>
  <c r="O841" i="1"/>
  <c r="O845" i="1"/>
  <c r="O1032" i="1"/>
  <c r="O882" i="1"/>
  <c r="O1210" i="1"/>
  <c r="U1210" i="1" s="1"/>
  <c r="O956" i="1"/>
  <c r="O960" i="1"/>
  <c r="O964" i="1"/>
  <c r="O968" i="1"/>
  <c r="O1288" i="1"/>
  <c r="O1293" i="1"/>
  <c r="O1296" i="1"/>
  <c r="O1300" i="1"/>
  <c r="O1328" i="1"/>
  <c r="O1329" i="1"/>
  <c r="O1339" i="1"/>
  <c r="O1353" i="1"/>
  <c r="O1230" i="1"/>
  <c r="O1239" i="1"/>
  <c r="O1242" i="1"/>
  <c r="O303" i="1"/>
  <c r="O1089" i="1"/>
  <c r="O902" i="1"/>
  <c r="O906" i="1"/>
  <c r="O1270" i="1"/>
  <c r="O1273" i="1"/>
  <c r="O1276" i="1"/>
  <c r="O1283" i="1"/>
  <c r="O1340" i="1"/>
  <c r="O200" i="1"/>
  <c r="O17" i="1"/>
  <c r="O38" i="1"/>
  <c r="O47" i="1"/>
  <c r="O54" i="1"/>
  <c r="O71" i="1"/>
  <c r="O135" i="1"/>
  <c r="O146" i="1"/>
  <c r="O154" i="1"/>
  <c r="O163" i="1"/>
  <c r="O168" i="1"/>
  <c r="O265" i="1"/>
  <c r="O294" i="1"/>
  <c r="O301" i="1"/>
  <c r="O309" i="1"/>
  <c r="O314" i="1"/>
  <c r="O318" i="1"/>
  <c r="O11" i="1"/>
  <c r="O15" i="1"/>
  <c r="O19" i="1"/>
  <c r="O24" i="1"/>
  <c r="O40" i="1"/>
  <c r="O45" i="1"/>
  <c r="O49" i="1"/>
  <c r="O52" i="1"/>
  <c r="O26" i="1"/>
  <c r="O31" i="1"/>
  <c r="O69" i="1"/>
  <c r="O73" i="1"/>
  <c r="O80" i="1"/>
  <c r="O144" i="1"/>
  <c r="O148" i="1"/>
  <c r="O152" i="1"/>
  <c r="O1103" i="1"/>
  <c r="O955" i="1"/>
  <c r="O959" i="1"/>
  <c r="O963" i="1"/>
  <c r="O969" i="1"/>
  <c r="O1291" i="1"/>
  <c r="O1297" i="1"/>
  <c r="O1301" i="1"/>
  <c r="O1330" i="1"/>
  <c r="O1332" i="1"/>
  <c r="O1333" i="1"/>
  <c r="O1346" i="1"/>
  <c r="O1227" i="1"/>
  <c r="O1236" i="1"/>
  <c r="O12" i="1"/>
  <c r="O16" i="1"/>
  <c r="O20" i="1"/>
  <c r="O25" i="1"/>
  <c r="O41" i="1"/>
  <c r="O44" i="1"/>
  <c r="O48" i="1"/>
  <c r="O53" i="1"/>
  <c r="O32" i="1"/>
  <c r="O70" i="1"/>
  <c r="O74" i="1"/>
  <c r="O77" i="1"/>
  <c r="O81" i="1"/>
  <c r="O134" i="1"/>
  <c r="O145" i="1"/>
  <c r="O149" i="1"/>
  <c r="O153" i="1"/>
  <c r="O158" i="1"/>
  <c r="O162" i="1"/>
  <c r="O167" i="1"/>
  <c r="O171" i="1"/>
  <c r="O175" i="1"/>
  <c r="O272" i="1"/>
  <c r="O295" i="1"/>
  <c r="O300" i="1"/>
  <c r="O305" i="1"/>
  <c r="O308" i="1"/>
  <c r="O312" i="1"/>
  <c r="O320" i="1"/>
  <c r="O327" i="1"/>
  <c r="O333" i="1"/>
  <c r="O339" i="1"/>
  <c r="O343" i="1"/>
  <c r="O354" i="1"/>
  <c r="U354" i="1" s="1"/>
  <c r="O359" i="1"/>
  <c r="O364" i="1"/>
  <c r="O372" i="1"/>
  <c r="O383" i="1"/>
  <c r="O393" i="1"/>
  <c r="O400" i="1"/>
  <c r="O404" i="1"/>
  <c r="O408" i="1"/>
  <c r="O412" i="1"/>
  <c r="O415" i="1"/>
  <c r="O418" i="1"/>
  <c r="O420" i="1"/>
  <c r="O424" i="1"/>
  <c r="O428" i="1"/>
  <c r="O432" i="1"/>
  <c r="O436" i="1"/>
  <c r="O440" i="1"/>
  <c r="O446" i="1"/>
  <c r="O450" i="1"/>
  <c r="O455" i="1"/>
  <c r="O462" i="1"/>
  <c r="O477" i="1"/>
  <c r="O481" i="1"/>
  <c r="O485" i="1"/>
  <c r="O489" i="1"/>
  <c r="O493" i="1"/>
  <c r="O500" i="1"/>
  <c r="O506" i="1"/>
  <c r="O513" i="1"/>
  <c r="O516" i="1"/>
  <c r="O520" i="1"/>
  <c r="O532" i="1"/>
  <c r="O539" i="1"/>
  <c r="O544" i="1"/>
  <c r="O550" i="1"/>
  <c r="O368" i="1"/>
  <c r="O562" i="1"/>
  <c r="O507" i="1"/>
  <c r="O569" i="1"/>
  <c r="O678" i="1"/>
  <c r="O584" i="1"/>
  <c r="O509" i="1"/>
  <c r="O596" i="1"/>
  <c r="O601" i="1"/>
  <c r="O605" i="1"/>
  <c r="O638" i="1"/>
  <c r="O642" i="1"/>
  <c r="O646" i="1"/>
  <c r="O669" i="1"/>
  <c r="O673" i="1"/>
  <c r="O677" i="1"/>
  <c r="O696" i="1"/>
  <c r="O700" i="1"/>
  <c r="O704" i="1"/>
  <c r="O708" i="1"/>
  <c r="O712" i="1"/>
  <c r="O734" i="1"/>
  <c r="O737" i="1"/>
  <c r="O773" i="1"/>
  <c r="O780" i="1"/>
  <c r="O1042" i="1"/>
  <c r="O1046" i="1"/>
  <c r="O1050" i="1"/>
  <c r="O1171" i="1"/>
  <c r="O1055" i="1"/>
  <c r="O1058" i="1"/>
  <c r="O1064" i="1"/>
  <c r="O1068" i="1"/>
  <c r="O1075" i="1"/>
  <c r="O1079" i="1"/>
  <c r="O1083" i="1"/>
  <c r="O1184" i="1"/>
  <c r="O1185" i="1"/>
  <c r="O1035" i="1"/>
  <c r="O856" i="1"/>
  <c r="O1112" i="1"/>
  <c r="O1179" i="1"/>
  <c r="O1015" i="1"/>
  <c r="O1190" i="1"/>
  <c r="O1093" i="1"/>
  <c r="O1114" i="1"/>
  <c r="O1117" i="1"/>
  <c r="O1119" i="1"/>
  <c r="O1123" i="1"/>
  <c r="O1127" i="1"/>
  <c r="O851" i="1"/>
  <c r="O861" i="1"/>
  <c r="O1225" i="1"/>
  <c r="O1001" i="1"/>
  <c r="O1097" i="1"/>
  <c r="O1144" i="1"/>
  <c r="O1161" i="1"/>
  <c r="O1099" i="1"/>
  <c r="O1100" i="1"/>
  <c r="O1101" i="1"/>
  <c r="O1148" i="1"/>
  <c r="O1207" i="1"/>
  <c r="O840" i="1"/>
  <c r="O843" i="1"/>
  <c r="O1223" i="1"/>
  <c r="O1156" i="1"/>
  <c r="O1166" i="1"/>
  <c r="O1033" i="1"/>
  <c r="O883" i="1"/>
  <c r="O1212" i="1"/>
  <c r="O1034" i="1"/>
  <c r="O958" i="1"/>
  <c r="O962" i="1"/>
  <c r="O966" i="1"/>
  <c r="O970" i="1"/>
  <c r="O1215" i="1"/>
  <c r="O1289" i="1"/>
  <c r="O1294" i="1"/>
  <c r="O1298" i="1"/>
  <c r="O1303" i="1"/>
  <c r="O1331" i="1"/>
  <c r="O1349" i="1"/>
  <c r="O1355" i="1"/>
  <c r="O1235" i="1"/>
  <c r="O1241" i="1"/>
  <c r="O245" i="1"/>
  <c r="O1087" i="1"/>
  <c r="O837" i="1"/>
  <c r="O900" i="1"/>
  <c r="O904" i="1"/>
  <c r="O908" i="1"/>
  <c r="O1272" i="1"/>
  <c r="O1274" i="1"/>
  <c r="O1278" i="1"/>
  <c r="O1285" i="1"/>
  <c r="O198" i="1"/>
  <c r="O202" i="1"/>
  <c r="Q315" i="1"/>
  <c r="R315" i="1" s="1"/>
  <c r="O315" i="1"/>
  <c r="Q1165" i="1"/>
  <c r="R1165" i="1" s="1"/>
  <c r="O1165" i="1"/>
  <c r="O1856" i="1"/>
  <c r="O1860" i="1"/>
  <c r="O1864" i="1"/>
  <c r="O1869" i="1"/>
  <c r="O1859" i="1"/>
  <c r="O1863" i="1"/>
  <c r="O1868" i="1"/>
  <c r="O1965" i="1"/>
  <c r="O1984" i="1"/>
  <c r="O2060" i="1"/>
  <c r="O1858" i="1"/>
  <c r="O1862" i="1"/>
  <c r="O1867" i="1"/>
  <c r="O1871" i="1"/>
  <c r="O2053" i="1"/>
  <c r="O1857" i="1"/>
  <c r="O1861" i="1"/>
  <c r="O1866" i="1"/>
  <c r="O1870" i="1"/>
  <c r="O1979" i="1"/>
  <c r="O2025" i="1"/>
  <c r="S315" i="1" l="1"/>
  <c r="O387" i="1"/>
  <c r="O672" i="1"/>
  <c r="O661" i="1"/>
  <c r="O662" i="1"/>
  <c r="O621" i="1"/>
  <c r="O624" i="1"/>
  <c r="O28" i="1"/>
  <c r="O660" i="1"/>
  <c r="O453" i="1"/>
  <c r="O421" i="1"/>
  <c r="O378" i="1"/>
  <c r="O667" i="1"/>
  <c r="O679" i="1"/>
  <c r="O657" i="1"/>
  <c r="O616" i="1"/>
  <c r="O30" i="1"/>
  <c r="O665" i="1"/>
  <c r="O658" i="1"/>
  <c r="O623" i="1"/>
  <c r="O29" i="1"/>
  <c r="O659" i="1"/>
  <c r="O622" i="1"/>
  <c r="O617" i="1"/>
  <c r="O664" i="1"/>
  <c r="O625" i="1"/>
  <c r="O620" i="1"/>
  <c r="O612" i="1"/>
  <c r="S1165" i="1"/>
  <c r="O1102" i="1"/>
  <c r="O842" i="1"/>
  <c r="O867" i="1"/>
  <c r="O1163" i="1"/>
  <c r="O1147" i="1"/>
  <c r="O1196" i="1"/>
  <c r="O1226" i="1"/>
  <c r="O860" i="1"/>
  <c r="O1126" i="1"/>
  <c r="O1028" i="1"/>
  <c r="O1191" i="1"/>
  <c r="O1016" i="1"/>
  <c r="O1188" i="1"/>
  <c r="O1187" i="1"/>
  <c r="O1084" i="1"/>
  <c r="O1076" i="1"/>
  <c r="O1065" i="1"/>
  <c r="O1057" i="1"/>
  <c r="O1051" i="1"/>
  <c r="O1043" i="1"/>
  <c r="O786" i="1"/>
  <c r="O776" i="1"/>
  <c r="O709" i="1"/>
  <c r="O701" i="1"/>
  <c r="O676" i="1"/>
  <c r="O656" i="1"/>
  <c r="O639" i="1"/>
  <c r="O597" i="1"/>
  <c r="O582" i="1"/>
  <c r="O568" i="1"/>
  <c r="O559" i="1"/>
  <c r="U559" i="1" s="1"/>
  <c r="O553" i="1"/>
  <c r="O603" i="1"/>
  <c r="O519" i="1"/>
  <c r="O512" i="1"/>
  <c r="O492" i="1"/>
  <c r="O484" i="1"/>
  <c r="O476" i="1"/>
  <c r="O452" i="1"/>
  <c r="O445" i="1"/>
  <c r="O435" i="1"/>
  <c r="O427" i="1"/>
  <c r="O407" i="1"/>
  <c r="O399" i="1"/>
  <c r="O392" i="1"/>
  <c r="O380" i="1"/>
  <c r="O367" i="1"/>
  <c r="O358" i="1"/>
  <c r="O342" i="1"/>
  <c r="O332" i="1"/>
  <c r="O321" i="1"/>
  <c r="O311" i="1"/>
  <c r="O304" i="1"/>
  <c r="O296" i="1"/>
  <c r="O170" i="1"/>
  <c r="O161" i="1"/>
  <c r="O473" i="1"/>
  <c r="O388" i="1"/>
  <c r="O636" i="1"/>
  <c r="O680" i="1"/>
  <c r="O637" i="1"/>
  <c r="O614" i="1"/>
  <c r="O666" i="1"/>
  <c r="O619" i="1"/>
  <c r="O1164" i="1"/>
  <c r="O1205" i="1"/>
  <c r="O1201" i="1"/>
  <c r="O1098" i="1"/>
  <c r="O1003" i="1"/>
  <c r="O863" i="1"/>
  <c r="O1130" i="1"/>
  <c r="O1122" i="1"/>
  <c r="O1193" i="1"/>
  <c r="O1092" i="1"/>
  <c r="O1180" i="1"/>
  <c r="O1217" i="1"/>
  <c r="O1110" i="1"/>
  <c r="O1080" i="1"/>
  <c r="O1072" i="1"/>
  <c r="O1061" i="1"/>
  <c r="O1172" i="1"/>
  <c r="O1047" i="1"/>
  <c r="O1039" i="1"/>
  <c r="O779" i="1"/>
  <c r="O713" i="1"/>
  <c r="O705" i="1"/>
  <c r="O697" i="1"/>
  <c r="O668" i="1"/>
  <c r="O643" i="1"/>
  <c r="O602" i="1"/>
  <c r="O588" i="1"/>
  <c r="O571" i="1"/>
  <c r="O444" i="1"/>
  <c r="O556" i="1"/>
  <c r="O538" i="1"/>
  <c r="O531" i="1"/>
  <c r="O515" i="1"/>
  <c r="O502" i="1"/>
  <c r="O488" i="1"/>
  <c r="O480" i="1"/>
  <c r="O456" i="1"/>
  <c r="O449" i="1"/>
  <c r="O439" i="1"/>
  <c r="O431" i="1"/>
  <c r="O423" i="1"/>
  <c r="O417" i="1"/>
  <c r="O411" i="1"/>
  <c r="O403" i="1"/>
  <c r="O396" i="1"/>
  <c r="O384" i="1"/>
  <c r="O377" i="1"/>
  <c r="O363" i="1"/>
  <c r="S363" i="1" s="1"/>
  <c r="O346" i="1"/>
  <c r="O338" i="1"/>
  <c r="O324" i="1"/>
  <c r="O316" i="1"/>
  <c r="O299" i="1"/>
  <c r="O274" i="1"/>
  <c r="O174" i="1"/>
  <c r="O166" i="1"/>
  <c r="O156" i="1"/>
  <c r="O76" i="1"/>
  <c r="O34" i="1"/>
  <c r="O50" i="1"/>
  <c r="O42" i="1"/>
  <c r="O23" i="1"/>
  <c r="O14" i="1"/>
  <c r="O1240" i="1"/>
  <c r="O1228" i="1"/>
  <c r="O1352" i="1"/>
  <c r="O1299" i="1"/>
  <c r="O1292" i="1"/>
  <c r="O1169" i="1"/>
  <c r="O961" i="1"/>
  <c r="O1214" i="1"/>
  <c r="O1167" i="1"/>
  <c r="O1176" i="1"/>
  <c r="O866" i="1"/>
  <c r="O1162" i="1"/>
  <c r="O1145" i="1"/>
  <c r="O1096" i="1"/>
  <c r="O862" i="1"/>
  <c r="O1128" i="1"/>
  <c r="O1120" i="1"/>
  <c r="O1095" i="1"/>
  <c r="O1159" i="1"/>
  <c r="O1178" i="1"/>
  <c r="O1036" i="1"/>
  <c r="O989" i="1"/>
  <c r="O78" i="1"/>
  <c r="O72" i="1"/>
  <c r="O55" i="1"/>
  <c r="O46" i="1"/>
  <c r="O39" i="1"/>
  <c r="O18" i="1"/>
  <c r="O1243" i="1"/>
  <c r="O1232" i="1"/>
  <c r="O1295" i="1"/>
  <c r="O1290" i="1"/>
  <c r="O967" i="1"/>
  <c r="O957" i="1"/>
  <c r="O1104" i="1"/>
  <c r="O1153" i="1"/>
  <c r="O844" i="1"/>
  <c r="O1203" i="1"/>
  <c r="O1038" i="1"/>
  <c r="O1199" i="1"/>
  <c r="O1000" i="1"/>
  <c r="O848" i="1"/>
  <c r="O1124" i="1"/>
  <c r="O1027" i="1"/>
  <c r="O1094" i="1"/>
  <c r="O1014" i="1"/>
  <c r="O1026" i="1"/>
  <c r="O1186" i="1"/>
  <c r="Q618" i="1"/>
  <c r="R618" i="1" s="1"/>
  <c r="O618" i="1"/>
  <c r="U618" i="1" s="1"/>
  <c r="Q1898" i="1"/>
  <c r="R1898" i="1" s="1"/>
  <c r="Q1900" i="1"/>
  <c r="R1900" i="1" s="1"/>
  <c r="Q1902" i="1"/>
  <c r="R1902" i="1" s="1"/>
  <c r="Q1901" i="1"/>
  <c r="R1901" i="1" s="1"/>
  <c r="Q1903" i="1"/>
  <c r="R1903" i="1" s="1"/>
  <c r="Q1905" i="1"/>
  <c r="R1905" i="1" s="1"/>
  <c r="Q1904" i="1"/>
  <c r="R1904" i="1" s="1"/>
  <c r="Q1906" i="1"/>
  <c r="R1906" i="1" s="1"/>
  <c r="Q1909" i="1"/>
  <c r="R1909" i="1" s="1"/>
  <c r="Q1913" i="1"/>
  <c r="R1913" i="1" s="1"/>
  <c r="Q1961" i="1"/>
  <c r="R1961" i="1" s="1"/>
  <c r="Q1921" i="1"/>
  <c r="R1921" i="1" s="1"/>
  <c r="Q1924" i="1"/>
  <c r="R1924" i="1" s="1"/>
  <c r="Q1923" i="1"/>
  <c r="R1923" i="1" s="1"/>
  <c r="Q1925" i="1"/>
  <c r="R1925" i="1" s="1"/>
  <c r="Q1927" i="1"/>
  <c r="R1927" i="1" s="1"/>
  <c r="Q1928" i="1"/>
  <c r="R1928" i="1" s="1"/>
  <c r="Q2008" i="1"/>
  <c r="R2008" i="1" s="1"/>
  <c r="Q1962" i="1"/>
  <c r="R1962" i="1" s="1"/>
  <c r="Q1963" i="1"/>
  <c r="R1963" i="1" s="1"/>
  <c r="Q1918" i="1"/>
  <c r="R1918" i="1" s="1"/>
  <c r="Q1917" i="1"/>
  <c r="R1917" i="1" s="1"/>
  <c r="Q1965" i="1"/>
  <c r="R1965" i="1" s="1"/>
  <c r="Q1966" i="1"/>
  <c r="R1966" i="1" s="1"/>
  <c r="Q1861" i="1"/>
  <c r="R1861" i="1" s="1"/>
  <c r="Q1859" i="1"/>
  <c r="R1859" i="1" s="1"/>
  <c r="Q1862" i="1"/>
  <c r="R1862" i="1" s="1"/>
  <c r="Q1856" i="1"/>
  <c r="R1856" i="1" s="1"/>
  <c r="Q1857" i="1"/>
  <c r="R1857" i="1" s="1"/>
  <c r="Q1858" i="1"/>
  <c r="R1858" i="1" s="1"/>
  <c r="Q1860" i="1"/>
  <c r="R1860" i="1" s="1"/>
  <c r="Q1863" i="1"/>
  <c r="R1863" i="1" s="1"/>
  <c r="Q1869" i="1"/>
  <c r="R1869" i="1" s="1"/>
  <c r="Q1867" i="1"/>
  <c r="R1867" i="1" s="1"/>
  <c r="Q1870" i="1"/>
  <c r="R1870" i="1" s="1"/>
  <c r="Q1864" i="1"/>
  <c r="R1864" i="1" s="1"/>
  <c r="Q1866" i="1"/>
  <c r="R1866" i="1" s="1"/>
  <c r="Q1868" i="1"/>
  <c r="R1868" i="1" s="1"/>
  <c r="Q1871" i="1"/>
  <c r="R1871" i="1" s="1"/>
  <c r="Q1933" i="1"/>
  <c r="R1933" i="1" s="1"/>
  <c r="Q2059" i="1"/>
  <c r="R2059" i="1" s="1"/>
  <c r="Q2058" i="1"/>
  <c r="R2058" i="1" s="1"/>
  <c r="Q2057" i="1"/>
  <c r="R2057" i="1" s="1"/>
  <c r="Q2060" i="1"/>
  <c r="R2060" i="1" s="1"/>
  <c r="Q1887" i="1"/>
  <c r="R1887" i="1" s="1"/>
  <c r="Q1882" i="1"/>
  <c r="R1882" i="1" s="1"/>
  <c r="Q1983" i="1"/>
  <c r="R1983" i="1" s="1"/>
  <c r="Q1984" i="1"/>
  <c r="R1984" i="1" s="1"/>
  <c r="Q1970" i="1"/>
  <c r="R1970" i="1" s="1"/>
  <c r="Q1975" i="1"/>
  <c r="R1975" i="1" s="1"/>
  <c r="Q1971" i="1"/>
  <c r="R1971" i="1" s="1"/>
  <c r="Q1976" i="1"/>
  <c r="R1976" i="1" s="1"/>
  <c r="Q1969" i="1"/>
  <c r="R1969" i="1" s="1"/>
  <c r="Q1974" i="1"/>
  <c r="R1974" i="1" s="1"/>
  <c r="Q1972" i="1"/>
  <c r="R1972" i="1" s="1"/>
  <c r="Q1977" i="1"/>
  <c r="R1977" i="1" s="1"/>
  <c r="Q1973" i="1"/>
  <c r="R1973" i="1" s="1"/>
  <c r="Q1978" i="1"/>
  <c r="R1978" i="1" s="1"/>
  <c r="Q2042" i="1"/>
  <c r="R2042" i="1" s="1"/>
  <c r="Q2017" i="1"/>
  <c r="R2017" i="1" s="1"/>
  <c r="Q1986" i="1"/>
  <c r="R1986" i="1" s="1"/>
  <c r="Q2036" i="1"/>
  <c r="R2036" i="1" s="1"/>
  <c r="Q2019" i="1"/>
  <c r="R2019" i="1" s="1"/>
  <c r="Q2023" i="1"/>
  <c r="R2023" i="1" s="1"/>
  <c r="Q2025" i="1"/>
  <c r="R2025" i="1" s="1"/>
  <c r="Q2045" i="1"/>
  <c r="R2045" i="1" s="1"/>
  <c r="Q2054" i="1"/>
  <c r="R2054" i="1" s="1"/>
  <c r="Q1877" i="1"/>
  <c r="R1877" i="1" s="1"/>
  <c r="Q2053" i="1"/>
  <c r="R2053" i="1" s="1"/>
  <c r="Q2002" i="1"/>
  <c r="R2002" i="1" s="1"/>
  <c r="S618" i="1" l="1"/>
  <c r="S1976" i="1"/>
  <c r="S1857" i="1"/>
  <c r="S1861" i="1"/>
  <c r="S1923" i="1"/>
  <c r="S1961" i="1"/>
  <c r="S2017" i="1"/>
  <c r="S1882" i="1"/>
  <c r="S1906" i="1"/>
  <c r="S2002" i="1"/>
  <c r="S1877" i="1"/>
  <c r="S2045" i="1"/>
  <c r="S1978" i="1"/>
  <c r="S1977" i="1"/>
  <c r="S1972" i="1"/>
  <c r="S1975" i="1"/>
  <c r="S1984" i="1"/>
  <c r="S2060" i="1"/>
  <c r="S1862" i="1"/>
  <c r="S1963" i="1"/>
  <c r="S1927" i="1"/>
  <c r="S1913" i="1"/>
  <c r="S1905" i="1"/>
  <c r="S1901" i="1"/>
  <c r="S2023" i="1"/>
  <c r="S2036" i="1"/>
  <c r="S1974" i="1"/>
  <c r="S1983" i="1"/>
  <c r="S1933" i="1"/>
  <c r="S1860" i="1"/>
  <c r="S1918" i="1"/>
  <c r="S1921" i="1"/>
  <c r="S1900" i="1"/>
  <c r="S2042" i="1"/>
  <c r="S1971" i="1"/>
  <c r="S1887" i="1"/>
  <c r="S2057" i="1"/>
  <c r="S2059" i="1"/>
  <c r="S1868" i="1"/>
  <c r="S1864" i="1"/>
  <c r="S1867" i="1"/>
  <c r="S1863" i="1"/>
  <c r="S1856" i="1"/>
  <c r="S1966" i="1"/>
  <c r="S1917" i="1"/>
  <c r="S1928" i="1"/>
  <c r="S1924" i="1"/>
  <c r="S1909" i="1"/>
  <c r="S1904" i="1"/>
  <c r="S1902" i="1"/>
  <c r="S1898" i="1"/>
  <c r="S2053" i="1"/>
  <c r="S2054" i="1"/>
  <c r="S2025" i="1"/>
  <c r="S2019" i="1"/>
  <c r="S1986" i="1"/>
  <c r="S1973" i="1"/>
  <c r="S1969" i="1"/>
  <c r="S1970" i="1"/>
  <c r="S2058" i="1"/>
  <c r="S1871" i="1"/>
  <c r="S1866" i="1"/>
  <c r="S1870" i="1"/>
  <c r="S1869" i="1"/>
  <c r="S1858" i="1"/>
  <c r="S1859" i="1"/>
  <c r="S1965" i="1"/>
  <c r="S1962" i="1"/>
  <c r="S2008" i="1"/>
  <c r="S1925" i="1"/>
  <c r="S1903" i="1"/>
  <c r="U1898" i="1"/>
  <c r="U1900" i="1"/>
  <c r="U1902" i="1"/>
  <c r="U1901" i="1"/>
  <c r="U1903" i="1"/>
  <c r="U1905" i="1"/>
  <c r="U1904" i="1"/>
  <c r="U1906" i="1"/>
  <c r="U1909" i="1"/>
  <c r="U1913" i="1"/>
  <c r="U1961" i="1"/>
  <c r="U1921" i="1"/>
  <c r="U1924" i="1"/>
  <c r="U1923" i="1"/>
  <c r="U1925" i="1"/>
  <c r="U1927" i="1"/>
  <c r="U1928" i="1"/>
  <c r="U2008" i="1"/>
  <c r="U1962" i="1"/>
  <c r="U1963" i="1"/>
  <c r="U1918" i="1"/>
  <c r="U1917" i="1"/>
  <c r="U1965" i="1"/>
  <c r="U1966" i="1"/>
  <c r="U1861" i="1"/>
  <c r="U1859" i="1"/>
  <c r="U1862" i="1"/>
  <c r="U1856" i="1"/>
  <c r="U1857" i="1"/>
  <c r="U1858" i="1"/>
  <c r="U1860" i="1"/>
  <c r="U1863" i="1"/>
  <c r="U1869" i="1"/>
  <c r="U1867" i="1"/>
  <c r="U1870" i="1"/>
  <c r="U1864" i="1"/>
  <c r="U1866" i="1"/>
  <c r="U1868" i="1"/>
  <c r="U1871" i="1"/>
  <c r="U1933" i="1"/>
  <c r="U2059" i="1"/>
  <c r="U2058" i="1"/>
  <c r="U2057" i="1"/>
  <c r="U2060" i="1"/>
  <c r="U1887" i="1"/>
  <c r="U1882" i="1"/>
  <c r="U1983" i="1"/>
  <c r="U1984" i="1"/>
  <c r="U1970" i="1"/>
  <c r="U1975" i="1"/>
  <c r="U1971" i="1"/>
  <c r="U1976" i="1"/>
  <c r="U1969" i="1"/>
  <c r="U1974" i="1"/>
  <c r="U1972" i="1"/>
  <c r="U1977" i="1"/>
  <c r="U1973" i="1"/>
  <c r="U1978" i="1"/>
  <c r="U2042" i="1"/>
  <c r="U2017" i="1"/>
  <c r="U1986" i="1"/>
  <c r="U2036" i="1"/>
  <c r="U2019" i="1"/>
  <c r="U2023" i="1"/>
  <c r="U2025" i="1"/>
  <c r="U2045" i="1"/>
  <c r="U2054" i="1"/>
  <c r="U1877" i="1"/>
  <c r="U2053" i="1"/>
  <c r="U2002" i="1"/>
  <c r="Q1457" i="1" l="1"/>
  <c r="R1457" i="1" s="1"/>
  <c r="U1457" i="1"/>
  <c r="S1457" i="1" l="1"/>
  <c r="Q1593" i="1" l="1"/>
  <c r="R1593" i="1" s="1"/>
  <c r="Q1594" i="1"/>
  <c r="R1594" i="1" s="1"/>
  <c r="Q1595" i="1"/>
  <c r="R1595" i="1" s="1"/>
  <c r="U1593" i="1"/>
  <c r="U1594" i="1"/>
  <c r="U1595" i="1"/>
  <c r="S1594" i="1" l="1"/>
  <c r="S1593" i="1"/>
  <c r="S1595" i="1"/>
  <c r="Q1089" i="1" l="1"/>
  <c r="R1089" i="1" s="1"/>
  <c r="U1089" i="1"/>
  <c r="Q1088" i="1"/>
  <c r="R1088" i="1" s="1"/>
  <c r="U1088" i="1"/>
  <c r="Q1087" i="1"/>
  <c r="R1087" i="1" s="1"/>
  <c r="U1087" i="1"/>
  <c r="Q1086" i="1"/>
  <c r="R1086" i="1" s="1"/>
  <c r="U1086" i="1"/>
  <c r="Q1217" i="1"/>
  <c r="R1217" i="1" s="1"/>
  <c r="U1217" i="1"/>
  <c r="Q1216" i="1"/>
  <c r="R1216" i="1" s="1"/>
  <c r="U1216" i="1"/>
  <c r="Q837" i="1"/>
  <c r="R837" i="1" s="1"/>
  <c r="U837" i="1"/>
  <c r="Q836" i="1"/>
  <c r="R836" i="1" s="1"/>
  <c r="U836" i="1"/>
  <c r="S1217" i="1" l="1"/>
  <c r="S836" i="1"/>
  <c r="S837" i="1"/>
  <c r="S1086" i="1"/>
  <c r="S1216" i="1"/>
  <c r="S1088" i="1"/>
  <c r="S1089" i="1"/>
  <c r="S1087" i="1"/>
  <c r="Q11" i="1" l="1"/>
  <c r="R11" i="1" s="1"/>
  <c r="Q299" i="1"/>
  <c r="R299" i="1" s="1"/>
  <c r="Q82" i="1"/>
  <c r="R82" i="1" s="1"/>
  <c r="U11" i="1"/>
  <c r="U299" i="1"/>
  <c r="Q1357" i="1"/>
  <c r="R1357" i="1" s="1"/>
  <c r="Q1358" i="1"/>
  <c r="R1358" i="1" s="1"/>
  <c r="Q1363" i="1"/>
  <c r="R1363" i="1" s="1"/>
  <c r="Q1364" i="1"/>
  <c r="R1364" i="1" s="1"/>
  <c r="Q1367" i="1"/>
  <c r="R1367" i="1" s="1"/>
  <c r="Q1368" i="1"/>
  <c r="R1368" i="1" s="1"/>
  <c r="Q1369" i="1"/>
  <c r="R1369" i="1" s="1"/>
  <c r="Q1370" i="1"/>
  <c r="R1370" i="1" s="1"/>
  <c r="Q1371" i="1"/>
  <c r="R1371" i="1" s="1"/>
  <c r="Q1372" i="1"/>
  <c r="R1372" i="1" s="1"/>
  <c r="Q1373" i="1"/>
  <c r="R1373" i="1" s="1"/>
  <c r="Q1374" i="1"/>
  <c r="R1374" i="1" s="1"/>
  <c r="Q1375" i="1"/>
  <c r="R1375" i="1" s="1"/>
  <c r="Q1376" i="1"/>
  <c r="R1376" i="1" s="1"/>
  <c r="Q1377" i="1"/>
  <c r="R1377" i="1" s="1"/>
  <c r="Q1378" i="1"/>
  <c r="R1378" i="1" s="1"/>
  <c r="Q1379" i="1"/>
  <c r="R1379" i="1" s="1"/>
  <c r="Q1380" i="1"/>
  <c r="R1380" i="1" s="1"/>
  <c r="Q1381" i="1"/>
  <c r="R1381" i="1" s="1"/>
  <c r="Q1382" i="1"/>
  <c r="R1382" i="1" s="1"/>
  <c r="Q1383" i="1"/>
  <c r="R1383" i="1" s="1"/>
  <c r="Q1384" i="1"/>
  <c r="R1384" i="1" s="1"/>
  <c r="Q1385" i="1"/>
  <c r="R1385" i="1" s="1"/>
  <c r="Q1386" i="1"/>
  <c r="R1386" i="1" s="1"/>
  <c r="Q1387" i="1"/>
  <c r="R1387" i="1" s="1"/>
  <c r="Q1388" i="1"/>
  <c r="R1388" i="1" s="1"/>
  <c r="Q1389" i="1"/>
  <c r="R1389" i="1" s="1"/>
  <c r="Q1390" i="1"/>
  <c r="R1390" i="1" s="1"/>
  <c r="Q1391" i="1"/>
  <c r="R1391" i="1" s="1"/>
  <c r="Q1396" i="1"/>
  <c r="R1396" i="1" s="1"/>
  <c r="Q1400" i="1"/>
  <c r="R1400" i="1" s="1"/>
  <c r="Q1402" i="1"/>
  <c r="R1402" i="1" s="1"/>
  <c r="Q1407" i="1"/>
  <c r="R1407" i="1" s="1"/>
  <c r="Q1405" i="1"/>
  <c r="R1405" i="1" s="1"/>
  <c r="Q1404" i="1"/>
  <c r="R1404" i="1" s="1"/>
  <c r="Q1410" i="1"/>
  <c r="R1410" i="1" s="1"/>
  <c r="Q1418" i="1"/>
  <c r="R1418" i="1" s="1"/>
  <c r="Q1415" i="1"/>
  <c r="R1415" i="1" s="1"/>
  <c r="Q1416" i="1"/>
  <c r="R1416" i="1" s="1"/>
  <c r="Q1478" i="1"/>
  <c r="R1478" i="1" s="1"/>
  <c r="Q1473" i="1"/>
  <c r="R1473" i="1" s="1"/>
  <c r="U1473" i="1"/>
  <c r="U1357" i="1"/>
  <c r="U1358" i="1"/>
  <c r="U1363" i="1"/>
  <c r="U1364" i="1"/>
  <c r="U1367" i="1"/>
  <c r="U1368" i="1"/>
  <c r="U1369" i="1"/>
  <c r="U1370" i="1"/>
  <c r="U1371" i="1"/>
  <c r="U1372" i="1"/>
  <c r="U1373" i="1"/>
  <c r="U1374" i="1"/>
  <c r="U1375" i="1"/>
  <c r="U1376" i="1"/>
  <c r="U1377" i="1"/>
  <c r="U1378" i="1"/>
  <c r="U1379" i="1"/>
  <c r="U1380" i="1"/>
  <c r="U1381" i="1"/>
  <c r="U1382" i="1"/>
  <c r="U1383" i="1"/>
  <c r="U1384" i="1"/>
  <c r="U1385" i="1"/>
  <c r="U1386" i="1"/>
  <c r="U1387" i="1"/>
  <c r="U1388" i="1"/>
  <c r="U1389" i="1"/>
  <c r="U1390" i="1"/>
  <c r="U1391" i="1"/>
  <c r="U1396" i="1"/>
  <c r="U1400" i="1"/>
  <c r="U1402" i="1"/>
  <c r="U1407" i="1"/>
  <c r="U1405" i="1"/>
  <c r="U1404" i="1"/>
  <c r="U1410" i="1"/>
  <c r="U1418" i="1"/>
  <c r="U1415" i="1"/>
  <c r="U1416" i="1"/>
  <c r="R2189" i="1"/>
  <c r="R2183" i="1"/>
  <c r="Q1100" i="1"/>
  <c r="R1100" i="1" s="1"/>
  <c r="U1100" i="1"/>
  <c r="Q863" i="1"/>
  <c r="R863" i="1" s="1"/>
  <c r="U863" i="1"/>
  <c r="Q862" i="1"/>
  <c r="R862" i="1" s="1"/>
  <c r="U862" i="1"/>
  <c r="Q861" i="1"/>
  <c r="R861" i="1" s="1"/>
  <c r="U861" i="1"/>
  <c r="Q860" i="1"/>
  <c r="R860" i="1" s="1"/>
  <c r="U860" i="1"/>
  <c r="Q859" i="1"/>
  <c r="R859" i="1" s="1"/>
  <c r="U859" i="1"/>
  <c r="Q1172" i="1"/>
  <c r="R1172" i="1" s="1"/>
  <c r="U1172" i="1"/>
  <c r="Q1171" i="1"/>
  <c r="R1171" i="1" s="1"/>
  <c r="U1171" i="1"/>
  <c r="Q1040" i="1"/>
  <c r="R1040" i="1" s="1"/>
  <c r="U1040" i="1"/>
  <c r="Q1039" i="1"/>
  <c r="R1039" i="1" s="1"/>
  <c r="U82" i="1"/>
  <c r="Q163" i="1"/>
  <c r="R163" i="1" s="1"/>
  <c r="U163" i="1"/>
  <c r="Q162" i="1"/>
  <c r="R162" i="1" s="1"/>
  <c r="U162" i="1"/>
  <c r="Q161" i="1"/>
  <c r="R161" i="1" s="1"/>
  <c r="Q160" i="1"/>
  <c r="R160" i="1" s="1"/>
  <c r="U160" i="1"/>
  <c r="Q159" i="1"/>
  <c r="R159" i="1" s="1"/>
  <c r="U159" i="1"/>
  <c r="Q158" i="1"/>
  <c r="R158" i="1" s="1"/>
  <c r="U158" i="1"/>
  <c r="Q156" i="1"/>
  <c r="R156" i="1" s="1"/>
  <c r="Q155" i="1"/>
  <c r="R155" i="1" s="1"/>
  <c r="U155" i="1"/>
  <c r="Q154" i="1"/>
  <c r="R154" i="1" s="1"/>
  <c r="U154" i="1"/>
  <c r="Q153" i="1"/>
  <c r="R153" i="1" s="1"/>
  <c r="U153" i="1"/>
  <c r="Q152" i="1"/>
  <c r="R152" i="1" s="1"/>
  <c r="Q151" i="1"/>
  <c r="R151" i="1" s="1"/>
  <c r="U151" i="1"/>
  <c r="Q2068" i="1"/>
  <c r="R2068" i="1" s="1"/>
  <c r="U2068" i="1"/>
  <c r="Q2067" i="1"/>
  <c r="R2067" i="1" s="1"/>
  <c r="Q2066" i="1"/>
  <c r="R2066" i="1" s="1"/>
  <c r="Q2056" i="1"/>
  <c r="R2056" i="1" s="1"/>
  <c r="Q2044" i="1"/>
  <c r="R2044" i="1" s="1"/>
  <c r="U2044" i="1"/>
  <c r="Q2041" i="1"/>
  <c r="R2041" i="1" s="1"/>
  <c r="U2041" i="1"/>
  <c r="Q2038" i="1"/>
  <c r="R2038" i="1" s="1"/>
  <c r="Q2032" i="1"/>
  <c r="R2032" i="1" s="1"/>
  <c r="U2032" i="1"/>
  <c r="Q2024" i="1"/>
  <c r="R2024" i="1" s="1"/>
  <c r="U2024" i="1"/>
  <c r="Q2020" i="1"/>
  <c r="R2020" i="1" s="1"/>
  <c r="U2020" i="1"/>
  <c r="Q2022" i="1"/>
  <c r="R2022" i="1" s="1"/>
  <c r="U2022" i="1"/>
  <c r="Q2016" i="1"/>
  <c r="R2016" i="1" s="1"/>
  <c r="U2016" i="1"/>
  <c r="Q2015" i="1"/>
  <c r="R2015" i="1" s="1"/>
  <c r="U2015" i="1"/>
  <c r="Q2013" i="1"/>
  <c r="R2013" i="1" s="1"/>
  <c r="U2013" i="1"/>
  <c r="Q2011" i="1"/>
  <c r="R2011" i="1" s="1"/>
  <c r="U2011" i="1"/>
  <c r="Q2004" i="1"/>
  <c r="R2004" i="1" s="1"/>
  <c r="U2004" i="1"/>
  <c r="Q2003" i="1"/>
  <c r="R2003" i="1" s="1"/>
  <c r="U2003" i="1"/>
  <c r="Q1987" i="1"/>
  <c r="R1987" i="1" s="1"/>
  <c r="U1987" i="1"/>
  <c r="Q1979" i="1"/>
  <c r="R1979" i="1" s="1"/>
  <c r="Q1968" i="1"/>
  <c r="R1968" i="1" s="1"/>
  <c r="U1968" i="1"/>
  <c r="Q1967" i="1"/>
  <c r="R1967" i="1" s="1"/>
  <c r="U1967" i="1"/>
  <c r="Q1959" i="1"/>
  <c r="R1959" i="1" s="1"/>
  <c r="U1959" i="1"/>
  <c r="Q1958" i="1"/>
  <c r="R1958" i="1" s="1"/>
  <c r="U1958" i="1"/>
  <c r="Q1957" i="1"/>
  <c r="R1957" i="1" s="1"/>
  <c r="U1957" i="1"/>
  <c r="Q1956" i="1"/>
  <c r="R1956" i="1" s="1"/>
  <c r="U1956" i="1"/>
  <c r="Q1954" i="1"/>
  <c r="R1954" i="1" s="1"/>
  <c r="U1954" i="1"/>
  <c r="Q1947" i="1"/>
  <c r="R1947" i="1" s="1"/>
  <c r="U1947" i="1"/>
  <c r="Q1946" i="1"/>
  <c r="R1946" i="1" s="1"/>
  <c r="U1946" i="1"/>
  <c r="Q1945" i="1"/>
  <c r="R1945" i="1" s="1"/>
  <c r="U1945" i="1"/>
  <c r="Q1944" i="1"/>
  <c r="R1944" i="1" s="1"/>
  <c r="U1944" i="1"/>
  <c r="Q1943" i="1"/>
  <c r="R1943" i="1" s="1"/>
  <c r="U1943" i="1"/>
  <c r="Q1942" i="1"/>
  <c r="R1942" i="1" s="1"/>
  <c r="U1942" i="1"/>
  <c r="Q1941" i="1"/>
  <c r="R1941" i="1" s="1"/>
  <c r="U1941" i="1"/>
  <c r="Q1876" i="1"/>
  <c r="R1876" i="1" s="1"/>
  <c r="U1876" i="1"/>
  <c r="Q1937" i="1"/>
  <c r="R1937" i="1" s="1"/>
  <c r="U1937" i="1"/>
  <c r="Q1936" i="1"/>
  <c r="R1936" i="1" s="1"/>
  <c r="U1936" i="1"/>
  <c r="Q1935" i="1"/>
  <c r="R1935" i="1" s="1"/>
  <c r="U1935" i="1"/>
  <c r="Q1932" i="1"/>
  <c r="R1932" i="1" s="1"/>
  <c r="U1932" i="1"/>
  <c r="Q1931" i="1"/>
  <c r="R1931" i="1" s="1"/>
  <c r="U1931" i="1"/>
  <c r="Q1929" i="1"/>
  <c r="R1929" i="1" s="1"/>
  <c r="U1929" i="1"/>
  <c r="Q1895" i="1"/>
  <c r="R1895" i="1" s="1"/>
  <c r="U1895" i="1"/>
  <c r="Q1926" i="1"/>
  <c r="R1926" i="1" s="1"/>
  <c r="U1926" i="1"/>
  <c r="Q1893" i="1"/>
  <c r="R1893" i="1" s="1"/>
  <c r="U1893" i="1"/>
  <c r="Q1892" i="1"/>
  <c r="R1892" i="1" s="1"/>
  <c r="U1892" i="1"/>
  <c r="Q1891" i="1"/>
  <c r="R1891" i="1" s="1"/>
  <c r="U1891" i="1"/>
  <c r="Q1899" i="1"/>
  <c r="R1899" i="1" s="1"/>
  <c r="U1899" i="1"/>
  <c r="Q1897" i="1"/>
  <c r="R1897" i="1" s="1"/>
  <c r="U1897" i="1"/>
  <c r="Q1896" i="1"/>
  <c r="R1896" i="1" s="1"/>
  <c r="U1896" i="1"/>
  <c r="Q1894" i="1"/>
  <c r="R1894" i="1" s="1"/>
  <c r="U1894" i="1"/>
  <c r="Q1914" i="1"/>
  <c r="R1914" i="1" s="1"/>
  <c r="U1914" i="1"/>
  <c r="Q1912" i="1"/>
  <c r="R1912" i="1" s="1"/>
  <c r="U1912" i="1"/>
  <c r="Q1910" i="1"/>
  <c r="R1910" i="1" s="1"/>
  <c r="U1910" i="1"/>
  <c r="Q1908" i="1"/>
  <c r="R1908" i="1" s="1"/>
  <c r="U1908" i="1"/>
  <c r="Q1888" i="1"/>
  <c r="R1888" i="1" s="1"/>
  <c r="U1888" i="1"/>
  <c r="Q1886" i="1"/>
  <c r="R1886" i="1" s="1"/>
  <c r="U1886" i="1"/>
  <c r="Q1885" i="1"/>
  <c r="R1885" i="1" s="1"/>
  <c r="U1885" i="1"/>
  <c r="Q866" i="1"/>
  <c r="R866" i="1" s="1"/>
  <c r="Q867" i="1"/>
  <c r="R867" i="1" s="1"/>
  <c r="U866" i="1"/>
  <c r="U867" i="1"/>
  <c r="U901" i="1"/>
  <c r="Q901" i="1"/>
  <c r="R901" i="1" s="1"/>
  <c r="U902" i="1"/>
  <c r="Q902" i="1"/>
  <c r="R902" i="1" s="1"/>
  <c r="U903" i="1"/>
  <c r="Q903" i="1"/>
  <c r="R903" i="1" s="1"/>
  <c r="Q904" i="1"/>
  <c r="R904" i="1" s="1"/>
  <c r="U905" i="1"/>
  <c r="Q905" i="1"/>
  <c r="R905" i="1" s="1"/>
  <c r="U906" i="1"/>
  <c r="Q906" i="1"/>
  <c r="R906" i="1" s="1"/>
  <c r="U907" i="1"/>
  <c r="Q907" i="1"/>
  <c r="R907" i="1" s="1"/>
  <c r="U908" i="1"/>
  <c r="Q908" i="1"/>
  <c r="R908" i="1" s="1"/>
  <c r="U606" i="1"/>
  <c r="Q606" i="1"/>
  <c r="R606" i="1" s="1"/>
  <c r="U23" i="1"/>
  <c r="Q23" i="1"/>
  <c r="R23" i="1" s="1"/>
  <c r="Q587" i="1"/>
  <c r="R587" i="1" s="1"/>
  <c r="Q584" i="1"/>
  <c r="R584" i="1" s="1"/>
  <c r="U584" i="1"/>
  <c r="U508" i="1"/>
  <c r="U587" i="1"/>
  <c r="Q882" i="1"/>
  <c r="R882" i="1" s="1"/>
  <c r="Q883" i="1"/>
  <c r="R883" i="1" s="1"/>
  <c r="U882" i="1"/>
  <c r="U883" i="1"/>
  <c r="Q1117" i="1"/>
  <c r="R1117" i="1" s="1"/>
  <c r="Q1118" i="1"/>
  <c r="R1118" i="1" s="1"/>
  <c r="Q961" i="1"/>
  <c r="R961" i="1" s="1"/>
  <c r="Q1340" i="1"/>
  <c r="R1340" i="1" s="1"/>
  <c r="Q1178" i="1"/>
  <c r="R1178" i="1" s="1"/>
  <c r="Q1179" i="1"/>
  <c r="R1179" i="1" s="1"/>
  <c r="Q1180" i="1"/>
  <c r="R1180" i="1" s="1"/>
  <c r="U1178" i="1"/>
  <c r="U1180" i="1"/>
  <c r="U1118" i="1"/>
  <c r="U961" i="1"/>
  <c r="U670" i="1"/>
  <c r="U671" i="1"/>
  <c r="U514" i="1"/>
  <c r="Q670" i="1"/>
  <c r="R670" i="1" s="1"/>
  <c r="Q671" i="1"/>
  <c r="R671" i="1" s="1"/>
  <c r="Q514" i="1"/>
  <c r="R514" i="1" s="1"/>
  <c r="U2182" i="1"/>
  <c r="U1356" i="1"/>
  <c r="Q1474" i="1"/>
  <c r="R1474" i="1" s="1"/>
  <c r="U1603" i="1"/>
  <c r="U1430" i="1"/>
  <c r="U1474" i="1"/>
  <c r="Q1430" i="1"/>
  <c r="R1430" i="1" s="1"/>
  <c r="Q1012" i="1"/>
  <c r="R1012" i="1" s="1"/>
  <c r="Q1013" i="1"/>
  <c r="R1013" i="1" s="1"/>
  <c r="Q864" i="1"/>
  <c r="R864" i="1" s="1"/>
  <c r="Q865" i="1"/>
  <c r="R865" i="1" s="1"/>
  <c r="Q989" i="1"/>
  <c r="R989" i="1" s="1"/>
  <c r="Q1261" i="1"/>
  <c r="R1261" i="1" s="1"/>
  <c r="Q1262" i="1"/>
  <c r="R1262" i="1" s="1"/>
  <c r="Q1263" i="1"/>
  <c r="R1263" i="1" s="1"/>
  <c r="Q1264" i="1"/>
  <c r="R1264" i="1" s="1"/>
  <c r="Q1265" i="1"/>
  <c r="R1265" i="1" s="1"/>
  <c r="Q1266" i="1"/>
  <c r="R1266" i="1" s="1"/>
  <c r="Q1267" i="1"/>
  <c r="R1267" i="1" s="1"/>
  <c r="Q1268" i="1"/>
  <c r="R1268" i="1" s="1"/>
  <c r="Q1269" i="1"/>
  <c r="R1269" i="1" s="1"/>
  <c r="Q1270" i="1"/>
  <c r="R1270" i="1" s="1"/>
  <c r="Q1271" i="1"/>
  <c r="R1271" i="1" s="1"/>
  <c r="Q1272" i="1"/>
  <c r="R1272" i="1" s="1"/>
  <c r="Q1273" i="1"/>
  <c r="R1273" i="1" s="1"/>
  <c r="Q1274" i="1"/>
  <c r="R1274" i="1" s="1"/>
  <c r="Q1275" i="1"/>
  <c r="R1275" i="1" s="1"/>
  <c r="Q1276" i="1"/>
  <c r="R1276" i="1" s="1"/>
  <c r="Q1277" i="1"/>
  <c r="R1277" i="1" s="1"/>
  <c r="Q1278" i="1"/>
  <c r="R1278" i="1" s="1"/>
  <c r="Q1279" i="1"/>
  <c r="R1279" i="1" s="1"/>
  <c r="Q1280" i="1"/>
  <c r="R1280" i="1" s="1"/>
  <c r="Q1281" i="1"/>
  <c r="R1281" i="1" s="1"/>
  <c r="Q1282" i="1"/>
  <c r="R1282" i="1" s="1"/>
  <c r="Q1283" i="1"/>
  <c r="R1283" i="1" s="1"/>
  <c r="Q1284" i="1"/>
  <c r="R1284" i="1" s="1"/>
  <c r="Q1285" i="1"/>
  <c r="R1285" i="1" s="1"/>
  <c r="Q1286" i="1"/>
  <c r="R1286" i="1" s="1"/>
  <c r="U1012" i="1"/>
  <c r="U1013" i="1"/>
  <c r="U864" i="1"/>
  <c r="U865" i="1"/>
  <c r="U989" i="1"/>
  <c r="U1261" i="1"/>
  <c r="U1262" i="1"/>
  <c r="U1263" i="1"/>
  <c r="U1264" i="1"/>
  <c r="U1265" i="1"/>
  <c r="U1266" i="1"/>
  <c r="U1267" i="1"/>
  <c r="U1268" i="1"/>
  <c r="U1269" i="1"/>
  <c r="U1270" i="1"/>
  <c r="U1271" i="1"/>
  <c r="U1272" i="1"/>
  <c r="U1273" i="1"/>
  <c r="U1274" i="1"/>
  <c r="U1275" i="1"/>
  <c r="U1276" i="1"/>
  <c r="U1277" i="1"/>
  <c r="U1278" i="1"/>
  <c r="U1279" i="1"/>
  <c r="U1280" i="1"/>
  <c r="U1281" i="1"/>
  <c r="U1282" i="1"/>
  <c r="U1283" i="1"/>
  <c r="U1284" i="1"/>
  <c r="U1285" i="1"/>
  <c r="U1286" i="1"/>
  <c r="Q775" i="1"/>
  <c r="R775" i="1" s="1"/>
  <c r="U775" i="1"/>
  <c r="U623" i="1"/>
  <c r="U624" i="1"/>
  <c r="U625" i="1"/>
  <c r="Q623" i="1"/>
  <c r="R623" i="1" s="1"/>
  <c r="Q624" i="1"/>
  <c r="R624" i="1" s="1"/>
  <c r="Q625" i="1"/>
  <c r="R625" i="1" s="1"/>
  <c r="U392" i="1"/>
  <c r="U393" i="1"/>
  <c r="U394" i="1"/>
  <c r="R2139" i="1"/>
  <c r="R2140" i="1"/>
  <c r="Q1119" i="1"/>
  <c r="R1119" i="1" s="1"/>
  <c r="Q1120" i="1"/>
  <c r="R1120" i="1" s="1"/>
  <c r="Q1121" i="1"/>
  <c r="R1121" i="1" s="1"/>
  <c r="Q1122" i="1"/>
  <c r="R1122" i="1" s="1"/>
  <c r="Q1123" i="1"/>
  <c r="R1123" i="1" s="1"/>
  <c r="Q1124" i="1"/>
  <c r="R1124" i="1" s="1"/>
  <c r="Q1125" i="1"/>
  <c r="R1125" i="1" s="1"/>
  <c r="Q1126" i="1"/>
  <c r="R1126" i="1" s="1"/>
  <c r="Q1127" i="1"/>
  <c r="R1127" i="1" s="1"/>
  <c r="Q1128" i="1"/>
  <c r="R1128" i="1" s="1"/>
  <c r="Q1129" i="1"/>
  <c r="R1129" i="1" s="1"/>
  <c r="Q1130" i="1"/>
  <c r="R1130" i="1" s="1"/>
  <c r="U1119" i="1"/>
  <c r="U1120" i="1"/>
  <c r="U1121" i="1"/>
  <c r="U1122" i="1"/>
  <c r="U1123" i="1"/>
  <c r="U1124" i="1"/>
  <c r="U1125" i="1"/>
  <c r="U1126" i="1"/>
  <c r="U1127" i="1"/>
  <c r="U1128" i="1"/>
  <c r="U1129" i="1"/>
  <c r="U1130" i="1"/>
  <c r="U956" i="1"/>
  <c r="Q956" i="1"/>
  <c r="R956" i="1" s="1"/>
  <c r="U964" i="1"/>
  <c r="Q964" i="1"/>
  <c r="R964" i="1" s="1"/>
  <c r="U966" i="1"/>
  <c r="Q966" i="1"/>
  <c r="R966" i="1" s="1"/>
  <c r="U970" i="1"/>
  <c r="Q970" i="1"/>
  <c r="R970" i="1" s="1"/>
  <c r="U359" i="1"/>
  <c r="Q359" i="1"/>
  <c r="R359" i="1" s="1"/>
  <c r="U26" i="1"/>
  <c r="Q26" i="1"/>
  <c r="R26" i="1" s="1"/>
  <c r="Q1230" i="1"/>
  <c r="R1230" i="1" s="1"/>
  <c r="Q1551" i="1"/>
  <c r="R1551" i="1" s="1"/>
  <c r="Q1531" i="1"/>
  <c r="R1531" i="1" s="1"/>
  <c r="Q1560" i="1"/>
  <c r="R1560" i="1" s="1"/>
  <c r="Q1540" i="1"/>
  <c r="R1540" i="1" s="1"/>
  <c r="Q1549" i="1"/>
  <c r="R1549" i="1" s="1"/>
  <c r="Q1550" i="1"/>
  <c r="R1550" i="1" s="1"/>
  <c r="Q1539" i="1"/>
  <c r="R1539" i="1" s="1"/>
  <c r="Q1546" i="1"/>
  <c r="R1546" i="1" s="1"/>
  <c r="Q1545" i="1"/>
  <c r="R1545" i="1" s="1"/>
  <c r="Q1553" i="1"/>
  <c r="R1553" i="1" s="1"/>
  <c r="Q1523" i="1"/>
  <c r="R1523" i="1" s="1"/>
  <c r="Q1602" i="1"/>
  <c r="R1602" i="1" s="1"/>
  <c r="Q1603" i="1"/>
  <c r="R1603" i="1" s="1"/>
  <c r="Q1562" i="1"/>
  <c r="R1562" i="1" s="1"/>
  <c r="Q1537" i="1"/>
  <c r="R1537" i="1" s="1"/>
  <c r="U1537" i="1"/>
  <c r="U1562" i="1"/>
  <c r="U1602" i="1"/>
  <c r="U1523" i="1"/>
  <c r="U1553" i="1"/>
  <c r="U1545" i="1"/>
  <c r="U1546" i="1"/>
  <c r="U1539" i="1"/>
  <c r="U1550" i="1"/>
  <c r="U1549" i="1"/>
  <c r="U1540" i="1"/>
  <c r="U1560" i="1"/>
  <c r="U1531" i="1"/>
  <c r="U1551" i="1"/>
  <c r="Q1534" i="1"/>
  <c r="R1534" i="1" s="1"/>
  <c r="U1534" i="1"/>
  <c r="Q1554" i="1"/>
  <c r="R1554" i="1" s="1"/>
  <c r="U1554" i="1"/>
  <c r="Q1556" i="1"/>
  <c r="R1556" i="1" s="1"/>
  <c r="U1556" i="1"/>
  <c r="Q1558" i="1"/>
  <c r="R1558" i="1" s="1"/>
  <c r="U1558" i="1"/>
  <c r="Q1535" i="1"/>
  <c r="R1535" i="1" s="1"/>
  <c r="U1535" i="1"/>
  <c r="Q1561" i="1"/>
  <c r="R1561" i="1" s="1"/>
  <c r="U1561" i="1"/>
  <c r="Q1557" i="1"/>
  <c r="R1557" i="1" s="1"/>
  <c r="U1557" i="1"/>
  <c r="Q1555" i="1"/>
  <c r="R1555" i="1" s="1"/>
  <c r="U1555" i="1"/>
  <c r="Q1565" i="1"/>
  <c r="R1565" i="1" s="1"/>
  <c r="U1565" i="1"/>
  <c r="Q1547" i="1"/>
  <c r="R1547" i="1" s="1"/>
  <c r="U1547" i="1"/>
  <c r="Q1544" i="1"/>
  <c r="R1544" i="1" s="1"/>
  <c r="U1544" i="1"/>
  <c r="Q1521" i="1"/>
  <c r="R1521" i="1" s="1"/>
  <c r="U1521" i="1"/>
  <c r="Q1485" i="1"/>
  <c r="R1485" i="1" s="1"/>
  <c r="U1485" i="1"/>
  <c r="Q1509" i="1"/>
  <c r="R1509" i="1" s="1"/>
  <c r="U1509" i="1"/>
  <c r="Q1520" i="1"/>
  <c r="R1520" i="1" s="1"/>
  <c r="U1520" i="1"/>
  <c r="Q1518" i="1"/>
  <c r="R1518" i="1" s="1"/>
  <c r="U1518" i="1"/>
  <c r="Q1519" i="1"/>
  <c r="R1519" i="1" s="1"/>
  <c r="U1519" i="1"/>
  <c r="Q1480" i="1"/>
  <c r="R1480" i="1" s="1"/>
  <c r="U1480" i="1"/>
  <c r="Q1510" i="1"/>
  <c r="R1510" i="1" s="1"/>
  <c r="U1510" i="1"/>
  <c r="Q1429" i="1"/>
  <c r="R1429" i="1" s="1"/>
  <c r="U1429" i="1"/>
  <c r="Q1432" i="1"/>
  <c r="R1432" i="1" s="1"/>
  <c r="U1432" i="1"/>
  <c r="Q1431" i="1"/>
  <c r="R1431" i="1" s="1"/>
  <c r="U1431" i="1"/>
  <c r="Q1433" i="1"/>
  <c r="R1433" i="1" s="1"/>
  <c r="U1433" i="1"/>
  <c r="Q1464" i="1"/>
  <c r="R1464" i="1" s="1"/>
  <c r="U1464" i="1"/>
  <c r="Q1475" i="1"/>
  <c r="R1475" i="1" s="1"/>
  <c r="U1475" i="1"/>
  <c r="Q1522" i="1"/>
  <c r="R1522" i="1" s="1"/>
  <c r="U1522" i="1"/>
  <c r="Q1463" i="1"/>
  <c r="R1463" i="1" s="1"/>
  <c r="U1463" i="1"/>
  <c r="Q1462" i="1"/>
  <c r="R1462" i="1" s="1"/>
  <c r="U1462" i="1"/>
  <c r="Q1461" i="1"/>
  <c r="R1461" i="1" s="1"/>
  <c r="U1461" i="1"/>
  <c r="Q1460" i="1"/>
  <c r="R1460" i="1" s="1"/>
  <c r="U1460" i="1"/>
  <c r="Q1446" i="1"/>
  <c r="R1446" i="1" s="1"/>
  <c r="U1446" i="1"/>
  <c r="Q1445" i="1"/>
  <c r="R1445" i="1" s="1"/>
  <c r="U1445" i="1"/>
  <c r="Q1444" i="1"/>
  <c r="R1444" i="1" s="1"/>
  <c r="U1444" i="1"/>
  <c r="R2130" i="1"/>
  <c r="R2176" i="1"/>
  <c r="Q568" i="1"/>
  <c r="R568" i="1" s="1"/>
  <c r="U568" i="1"/>
  <c r="Q559" i="1"/>
  <c r="R559" i="1" s="1"/>
  <c r="Q596" i="1"/>
  <c r="R596" i="1" s="1"/>
  <c r="U596" i="1"/>
  <c r="Q360" i="1"/>
  <c r="R360" i="1" s="1"/>
  <c r="U360" i="1"/>
  <c r="R2174" i="1"/>
  <c r="R2175" i="1"/>
  <c r="R2145" i="1"/>
  <c r="R2144" i="1"/>
  <c r="R2143" i="1"/>
  <c r="R2142" i="1"/>
  <c r="R2141" i="1"/>
  <c r="R2138" i="1"/>
  <c r="R2137" i="1"/>
  <c r="R2136" i="1"/>
  <c r="R2135" i="1"/>
  <c r="R2134" i="1"/>
  <c r="R2133" i="1"/>
  <c r="R2132" i="1"/>
  <c r="R2131" i="1"/>
  <c r="R2162" i="1"/>
  <c r="S2162" i="1" s="1"/>
  <c r="Q777" i="1"/>
  <c r="R777" i="1" s="1"/>
  <c r="U777" i="1"/>
  <c r="U365" i="1"/>
  <c r="U521" i="1"/>
  <c r="U505" i="1"/>
  <c r="U556" i="1"/>
  <c r="U371" i="1"/>
  <c r="U558" i="1"/>
  <c r="U562" i="1"/>
  <c r="Q521" i="1"/>
  <c r="R521" i="1" s="1"/>
  <c r="Q505" i="1"/>
  <c r="R505" i="1" s="1"/>
  <c r="Q556" i="1"/>
  <c r="R556" i="1" s="1"/>
  <c r="Q558" i="1"/>
  <c r="R558" i="1" s="1"/>
  <c r="Q562" i="1"/>
  <c r="R562" i="1" s="1"/>
  <c r="U1239" i="1"/>
  <c r="Q1239" i="1"/>
  <c r="R1239" i="1" s="1"/>
  <c r="U1240" i="1"/>
  <c r="Q1240" i="1"/>
  <c r="R1240" i="1" s="1"/>
  <c r="U1241" i="1"/>
  <c r="Q1241" i="1"/>
  <c r="R1241" i="1" s="1"/>
  <c r="Q1346" i="1"/>
  <c r="R1346" i="1" s="1"/>
  <c r="U1346" i="1"/>
  <c r="U443" i="1"/>
  <c r="Q443" i="1"/>
  <c r="R443" i="1" s="1"/>
  <c r="U955" i="1"/>
  <c r="U12" i="1"/>
  <c r="U13" i="1"/>
  <c r="U14" i="1"/>
  <c r="U15" i="1"/>
  <c r="U16" i="1"/>
  <c r="U17" i="1"/>
  <c r="U18" i="1"/>
  <c r="U19" i="1"/>
  <c r="U20" i="1"/>
  <c r="U21" i="1"/>
  <c r="U24" i="1"/>
  <c r="U25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28" i="1"/>
  <c r="U29" i="1"/>
  <c r="U30" i="1"/>
  <c r="U31" i="1"/>
  <c r="U32" i="1"/>
  <c r="U33" i="1"/>
  <c r="U34" i="1"/>
  <c r="U69" i="1"/>
  <c r="U70" i="1"/>
  <c r="U71" i="1"/>
  <c r="U72" i="1"/>
  <c r="U73" i="1"/>
  <c r="U74" i="1"/>
  <c r="U75" i="1"/>
  <c r="U76" i="1"/>
  <c r="U77" i="1"/>
  <c r="U78" i="1"/>
  <c r="U80" i="1"/>
  <c r="U81" i="1"/>
  <c r="U130" i="1"/>
  <c r="U134" i="1"/>
  <c r="U135" i="1"/>
  <c r="U142" i="1"/>
  <c r="U143" i="1"/>
  <c r="U144" i="1"/>
  <c r="U145" i="1"/>
  <c r="U146" i="1"/>
  <c r="U147" i="1"/>
  <c r="U148" i="1"/>
  <c r="U149" i="1"/>
  <c r="U150" i="1"/>
  <c r="U165" i="1"/>
  <c r="U166" i="1"/>
  <c r="U167" i="1"/>
  <c r="U168" i="1"/>
  <c r="U169" i="1"/>
  <c r="U170" i="1"/>
  <c r="U171" i="1"/>
  <c r="U172" i="1"/>
  <c r="U173" i="1"/>
  <c r="U174" i="1"/>
  <c r="U175" i="1"/>
  <c r="U196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30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65" i="1"/>
  <c r="U275" i="1"/>
  <c r="U272" i="1"/>
  <c r="U274" i="1"/>
  <c r="U293" i="1"/>
  <c r="U294" i="1"/>
  <c r="U295" i="1"/>
  <c r="U296" i="1"/>
  <c r="U297" i="1"/>
  <c r="U298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20" i="1"/>
  <c r="U321" i="1"/>
  <c r="U322" i="1"/>
  <c r="U323" i="1"/>
  <c r="U324" i="1"/>
  <c r="U327" i="1"/>
  <c r="U328" i="1"/>
  <c r="U329" i="1"/>
  <c r="U332" i="1"/>
  <c r="U333" i="1"/>
  <c r="U334" i="1"/>
  <c r="U337" i="1"/>
  <c r="U338" i="1"/>
  <c r="U339" i="1"/>
  <c r="U340" i="1"/>
  <c r="U341" i="1"/>
  <c r="U342" i="1"/>
  <c r="U343" i="1"/>
  <c r="U344" i="1"/>
  <c r="U345" i="1"/>
  <c r="U346" i="1"/>
  <c r="U356" i="1"/>
  <c r="U357" i="1"/>
  <c r="U358" i="1"/>
  <c r="U362" i="1"/>
  <c r="U363" i="1"/>
  <c r="U364" i="1"/>
  <c r="U366" i="1"/>
  <c r="U367" i="1"/>
  <c r="U372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91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5" i="1"/>
  <c r="U436" i="1"/>
  <c r="U437" i="1"/>
  <c r="U438" i="1"/>
  <c r="U439" i="1"/>
  <c r="U440" i="1"/>
  <c r="U441" i="1"/>
  <c r="U442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62" i="1"/>
  <c r="U473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8" i="1"/>
  <c r="U499" i="1"/>
  <c r="U500" i="1"/>
  <c r="U503" i="1"/>
  <c r="U506" i="1"/>
  <c r="U510" i="1"/>
  <c r="U511" i="1"/>
  <c r="U512" i="1"/>
  <c r="U513" i="1"/>
  <c r="U501" i="1"/>
  <c r="U515" i="1"/>
  <c r="U516" i="1"/>
  <c r="U517" i="1"/>
  <c r="U518" i="1"/>
  <c r="U519" i="1"/>
  <c r="U520" i="1"/>
  <c r="U572" i="1"/>
  <c r="U603" i="1"/>
  <c r="U539" i="1"/>
  <c r="U529" i="1"/>
  <c r="U530" i="1"/>
  <c r="U531" i="1"/>
  <c r="U532" i="1"/>
  <c r="U564" i="1"/>
  <c r="U609" i="1"/>
  <c r="U538" i="1"/>
  <c r="U544" i="1"/>
  <c r="U546" i="1"/>
  <c r="U547" i="1"/>
  <c r="U550" i="1"/>
  <c r="U553" i="1"/>
  <c r="U563" i="1"/>
  <c r="U444" i="1"/>
  <c r="U507" i="1"/>
  <c r="U566" i="1"/>
  <c r="U567" i="1"/>
  <c r="U569" i="1"/>
  <c r="U570" i="1"/>
  <c r="U523" i="1"/>
  <c r="U571" i="1"/>
  <c r="U678" i="1"/>
  <c r="U573" i="1"/>
  <c r="U575" i="1"/>
  <c r="U582" i="1"/>
  <c r="U588" i="1"/>
  <c r="U509" i="1"/>
  <c r="U593" i="1"/>
  <c r="U594" i="1"/>
  <c r="U597" i="1"/>
  <c r="U598" i="1"/>
  <c r="U600" i="1"/>
  <c r="U601" i="1"/>
  <c r="U602" i="1"/>
  <c r="U604" i="1"/>
  <c r="U605" i="1"/>
  <c r="U612" i="1"/>
  <c r="U614" i="1"/>
  <c r="U617" i="1"/>
  <c r="U616" i="1"/>
  <c r="U619" i="1"/>
  <c r="U620" i="1"/>
  <c r="U621" i="1"/>
  <c r="U622" i="1"/>
  <c r="U636" i="1"/>
  <c r="U637" i="1"/>
  <c r="U638" i="1"/>
  <c r="U639" i="1"/>
  <c r="U640" i="1"/>
  <c r="U641" i="1"/>
  <c r="U642" i="1"/>
  <c r="U643" i="1"/>
  <c r="U644" i="1"/>
  <c r="U645" i="1"/>
  <c r="U646" i="1"/>
  <c r="U656" i="1"/>
  <c r="U657" i="1"/>
  <c r="U658" i="1"/>
  <c r="U659" i="1"/>
  <c r="U660" i="1"/>
  <c r="U661" i="1"/>
  <c r="U662" i="1"/>
  <c r="U368" i="1"/>
  <c r="U389" i="1"/>
  <c r="U373" i="1"/>
  <c r="U664" i="1"/>
  <c r="U666" i="1"/>
  <c r="U665" i="1"/>
  <c r="U667" i="1"/>
  <c r="U668" i="1"/>
  <c r="U669" i="1"/>
  <c r="U672" i="1"/>
  <c r="U673" i="1"/>
  <c r="U674" i="1"/>
  <c r="U675" i="1"/>
  <c r="U676" i="1"/>
  <c r="U677" i="1"/>
  <c r="U679" i="1"/>
  <c r="U680" i="1"/>
  <c r="U502" i="1"/>
  <c r="U734" i="1"/>
  <c r="U735" i="1"/>
  <c r="U736" i="1"/>
  <c r="U737" i="1"/>
  <c r="U738" i="1"/>
  <c r="U739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773" i="1"/>
  <c r="U766" i="1"/>
  <c r="U767" i="1"/>
  <c r="U768" i="1"/>
  <c r="U770" i="1"/>
  <c r="U715" i="1"/>
  <c r="U814" i="1"/>
  <c r="U776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10" i="1"/>
  <c r="U711" i="1"/>
  <c r="U712" i="1"/>
  <c r="U713" i="1"/>
  <c r="U714" i="1"/>
  <c r="U778" i="1"/>
  <c r="U779" i="1"/>
  <c r="U780" i="1"/>
  <c r="U781" i="1"/>
  <c r="U785" i="1"/>
  <c r="U786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835" i="1"/>
  <c r="U1105" i="1"/>
  <c r="U1183" i="1"/>
  <c r="U1041" i="1"/>
  <c r="U1042" i="1"/>
  <c r="U1043" i="1"/>
  <c r="U1044" i="1"/>
  <c r="U1046" i="1"/>
  <c r="U1047" i="1"/>
  <c r="U1045" i="1"/>
  <c r="U1048" i="1"/>
  <c r="U1049" i="1"/>
  <c r="U1050" i="1"/>
  <c r="U1051" i="1"/>
  <c r="U1052" i="1"/>
  <c r="U1170" i="1"/>
  <c r="U1054" i="1"/>
  <c r="U1055" i="1"/>
  <c r="U1056" i="1"/>
  <c r="U1057" i="1"/>
  <c r="U1058" i="1"/>
  <c r="U1059" i="1"/>
  <c r="U1060" i="1"/>
  <c r="U1061" i="1"/>
  <c r="U1063" i="1"/>
  <c r="U1064" i="1"/>
  <c r="U1065" i="1"/>
  <c r="U1066" i="1"/>
  <c r="U1067" i="1"/>
  <c r="U1068" i="1"/>
  <c r="U1072" i="1"/>
  <c r="U1073" i="1"/>
  <c r="U1074" i="1"/>
  <c r="U1075" i="1"/>
  <c r="U1076" i="1"/>
  <c r="U1077" i="1"/>
  <c r="U1078" i="1"/>
  <c r="U1079" i="1"/>
  <c r="U1080" i="1"/>
  <c r="U1081" i="1"/>
  <c r="U1082" i="1"/>
  <c r="U1083" i="1"/>
  <c r="U1084" i="1"/>
  <c r="U1085" i="1"/>
  <c r="U1184" i="1"/>
  <c r="U1109" i="1"/>
  <c r="U1110" i="1"/>
  <c r="U1185" i="1"/>
  <c r="U1186" i="1"/>
  <c r="U1111" i="1"/>
  <c r="U1187" i="1"/>
  <c r="U1035" i="1"/>
  <c r="U1036" i="1"/>
  <c r="U854" i="1"/>
  <c r="U856" i="1"/>
  <c r="U1026" i="1"/>
  <c r="U1112" i="1"/>
  <c r="U1188" i="1"/>
  <c r="U1177" i="1"/>
  <c r="U1189" i="1"/>
  <c r="U1014" i="1"/>
  <c r="U1015" i="1"/>
  <c r="U1016" i="1"/>
  <c r="U1017" i="1"/>
  <c r="U1159" i="1"/>
  <c r="U1190" i="1"/>
  <c r="U1091" i="1"/>
  <c r="U1092" i="1"/>
  <c r="U1093" i="1"/>
  <c r="U1094" i="1"/>
  <c r="U1191" i="1"/>
  <c r="U1095" i="1"/>
  <c r="U1114" i="1"/>
  <c r="U1193" i="1"/>
  <c r="U1027" i="1"/>
  <c r="U1160" i="1"/>
  <c r="U1028" i="1"/>
  <c r="U851" i="1"/>
  <c r="U848" i="1"/>
  <c r="U1225" i="1"/>
  <c r="U1226" i="1"/>
  <c r="U1173" i="1"/>
  <c r="U1000" i="1"/>
  <c r="U1001" i="1"/>
  <c r="U1003" i="1"/>
  <c r="U1004" i="1"/>
  <c r="U1096" i="1"/>
  <c r="U1097" i="1"/>
  <c r="U1196" i="1"/>
  <c r="U1197" i="1"/>
  <c r="U1144" i="1"/>
  <c r="U1199" i="1"/>
  <c r="U1204" i="1"/>
  <c r="U1098" i="1"/>
  <c r="U1161" i="1"/>
  <c r="U1145" i="1"/>
  <c r="U1146" i="1"/>
  <c r="U1147" i="1"/>
  <c r="U1099" i="1"/>
  <c r="U1038" i="1"/>
  <c r="U1200" i="1"/>
  <c r="U1201" i="1"/>
  <c r="U1162" i="1"/>
  <c r="U1174" i="1"/>
  <c r="U1101" i="1"/>
  <c r="U1163" i="1"/>
  <c r="U1175" i="1"/>
  <c r="U1203" i="1"/>
  <c r="U1148" i="1"/>
  <c r="U1205" i="1"/>
  <c r="U1206" i="1"/>
  <c r="U1207" i="1"/>
  <c r="U1150" i="1"/>
  <c r="U840" i="1"/>
  <c r="U841" i="1"/>
  <c r="U842" i="1"/>
  <c r="U843" i="1"/>
  <c r="U844" i="1"/>
  <c r="U845" i="1"/>
  <c r="U1223" i="1"/>
  <c r="U1164" i="1"/>
  <c r="U1176" i="1"/>
  <c r="U1153" i="1"/>
  <c r="U1156" i="1"/>
  <c r="U1165" i="1"/>
  <c r="U1102" i="1"/>
  <c r="U1166" i="1"/>
  <c r="U1167" i="1"/>
  <c r="U1032" i="1"/>
  <c r="U1103" i="1"/>
  <c r="U1033" i="1"/>
  <c r="U1104" i="1"/>
  <c r="U1212" i="1"/>
  <c r="U1214" i="1"/>
  <c r="U1034" i="1"/>
  <c r="U900" i="1"/>
  <c r="U909" i="1"/>
  <c r="U957" i="1"/>
  <c r="U958" i="1"/>
  <c r="U959" i="1"/>
  <c r="U960" i="1"/>
  <c r="U962" i="1"/>
  <c r="U963" i="1"/>
  <c r="U967" i="1"/>
  <c r="U968" i="1"/>
  <c r="U969" i="1"/>
  <c r="U1215" i="1"/>
  <c r="U1169" i="1"/>
  <c r="U1288" i="1"/>
  <c r="U1289" i="1"/>
  <c r="U1290" i="1"/>
  <c r="U1291" i="1"/>
  <c r="U1292" i="1"/>
  <c r="U1293" i="1"/>
  <c r="U1294" i="1"/>
  <c r="U1295" i="1"/>
  <c r="U1296" i="1"/>
  <c r="U1297" i="1"/>
  <c r="U1298" i="1"/>
  <c r="U1299" i="1"/>
  <c r="U1300" i="1"/>
  <c r="U1301" i="1"/>
  <c r="U1303" i="1"/>
  <c r="U1328" i="1"/>
  <c r="U1329" i="1"/>
  <c r="U1330" i="1"/>
  <c r="U1331" i="1"/>
  <c r="U1332" i="1"/>
  <c r="U1333" i="1"/>
  <c r="U1339" i="1"/>
  <c r="U1341" i="1"/>
  <c r="U1342" i="1"/>
  <c r="U1343" i="1"/>
  <c r="U1344" i="1"/>
  <c r="U1345" i="1"/>
  <c r="U1287" i="1"/>
  <c r="U1349" i="1"/>
  <c r="U1352" i="1"/>
  <c r="U1353" i="1"/>
  <c r="U1354" i="1"/>
  <c r="U1355" i="1"/>
  <c r="U1227" i="1"/>
  <c r="U1228" i="1"/>
  <c r="U1229" i="1"/>
  <c r="U1232" i="1"/>
  <c r="U1235" i="1"/>
  <c r="U1236" i="1"/>
  <c r="U1242" i="1"/>
  <c r="U1243" i="1"/>
  <c r="U1421" i="1"/>
  <c r="U1422" i="1"/>
  <c r="U1423" i="1"/>
  <c r="U1424" i="1"/>
  <c r="U1425" i="1"/>
  <c r="U1427" i="1"/>
  <c r="U1434" i="1"/>
  <c r="U1440" i="1"/>
  <c r="U1441" i="1"/>
  <c r="U1442" i="1"/>
  <c r="U1443" i="1"/>
  <c r="U1447" i="1"/>
  <c r="U1448" i="1"/>
  <c r="U1449" i="1"/>
  <c r="U1450" i="1"/>
  <c r="U1451" i="1"/>
  <c r="U1452" i="1"/>
  <c r="U1453" i="1"/>
  <c r="U1454" i="1"/>
  <c r="U1455" i="1"/>
  <c r="U1456" i="1"/>
  <c r="U1465" i="1"/>
  <c r="U1466" i="1"/>
  <c r="U1467" i="1"/>
  <c r="U1468" i="1"/>
  <c r="U1469" i="1"/>
  <c r="U1470" i="1"/>
  <c r="U1471" i="1"/>
  <c r="U1476" i="1"/>
  <c r="U1477" i="1"/>
  <c r="U1479" i="1"/>
  <c r="U1481" i="1"/>
  <c r="U1482" i="1"/>
  <c r="U1486" i="1"/>
  <c r="U1524" i="1"/>
  <c r="U1526" i="1"/>
  <c r="U1527" i="1"/>
  <c r="U1528" i="1"/>
  <c r="U1529" i="1"/>
  <c r="U1530" i="1"/>
  <c r="U1536" i="1"/>
  <c r="U1538" i="1"/>
  <c r="U1552" i="1"/>
  <c r="U1559" i="1"/>
  <c r="U1564" i="1"/>
  <c r="U1578" i="1"/>
  <c r="U1579" i="1"/>
  <c r="U1580" i="1"/>
  <c r="U1581" i="1"/>
  <c r="U1582" i="1"/>
  <c r="U1592" i="1"/>
  <c r="U1596" i="1"/>
  <c r="U1597" i="1"/>
  <c r="U1598" i="1"/>
  <c r="U1600" i="1"/>
  <c r="U1601" i="1"/>
  <c r="U2184" i="1"/>
  <c r="U2185" i="1"/>
  <c r="U2186" i="1"/>
  <c r="U2187" i="1"/>
  <c r="U2188" i="1"/>
  <c r="U2190" i="1"/>
  <c r="U2191" i="1"/>
  <c r="U2192" i="1"/>
  <c r="U2193" i="1"/>
  <c r="U2200" i="1"/>
  <c r="U2194" i="1"/>
  <c r="U2195" i="1"/>
  <c r="U2196" i="1"/>
  <c r="U2197" i="1"/>
  <c r="U2198" i="1"/>
  <c r="U2199" i="1"/>
  <c r="Q509" i="1"/>
  <c r="R509" i="1" s="1"/>
  <c r="Q637" i="1"/>
  <c r="R637" i="1" s="1"/>
  <c r="Q211" i="1"/>
  <c r="R211" i="1" s="1"/>
  <c r="Q636" i="1"/>
  <c r="R636" i="1" s="1"/>
  <c r="Q1447" i="1"/>
  <c r="R1447" i="1" s="1"/>
  <c r="Q1448" i="1"/>
  <c r="R1448" i="1" s="1"/>
  <c r="Q1449" i="1"/>
  <c r="R1449" i="1" s="1"/>
  <c r="Q1450" i="1"/>
  <c r="R1450" i="1" s="1"/>
  <c r="Q1451" i="1"/>
  <c r="R1451" i="1" s="1"/>
  <c r="Q1452" i="1"/>
  <c r="R1452" i="1" s="1"/>
  <c r="Q1453" i="1"/>
  <c r="R1453" i="1" s="1"/>
  <c r="Q1454" i="1"/>
  <c r="R1454" i="1" s="1"/>
  <c r="Q1455" i="1"/>
  <c r="R1455" i="1" s="1"/>
  <c r="Q1456" i="1"/>
  <c r="R1456" i="1" s="1"/>
  <c r="Q1421" i="1"/>
  <c r="R1421" i="1" s="1"/>
  <c r="Q1422" i="1"/>
  <c r="R1422" i="1" s="1"/>
  <c r="Q1440" i="1"/>
  <c r="R1440" i="1" s="1"/>
  <c r="Q1476" i="1"/>
  <c r="R1476" i="1" s="1"/>
  <c r="Q1477" i="1"/>
  <c r="R1477" i="1" s="1"/>
  <c r="Q1526" i="1"/>
  <c r="R1526" i="1" s="1"/>
  <c r="Q1527" i="1"/>
  <c r="R1527" i="1" s="1"/>
  <c r="Q1528" i="1"/>
  <c r="R1528" i="1" s="1"/>
  <c r="Q1529" i="1"/>
  <c r="R1529" i="1" s="1"/>
  <c r="Q1427" i="1"/>
  <c r="R1427" i="1" s="1"/>
  <c r="Q1536" i="1"/>
  <c r="R1536" i="1" s="1"/>
  <c r="Q1538" i="1"/>
  <c r="R1538" i="1" s="1"/>
  <c r="Q1530" i="1"/>
  <c r="R1530" i="1" s="1"/>
  <c r="Q1479" i="1"/>
  <c r="R1479" i="1" s="1"/>
  <c r="Q1481" i="1"/>
  <c r="R1481" i="1" s="1"/>
  <c r="Q1482" i="1"/>
  <c r="R1482" i="1" s="1"/>
  <c r="Q1486" i="1"/>
  <c r="R1486" i="1" s="1"/>
  <c r="Q1465" i="1"/>
  <c r="R1465" i="1" s="1"/>
  <c r="Q1466" i="1"/>
  <c r="R1466" i="1" s="1"/>
  <c r="Q1467" i="1"/>
  <c r="R1467" i="1" s="1"/>
  <c r="Q1468" i="1"/>
  <c r="R1468" i="1" s="1"/>
  <c r="Q1469" i="1"/>
  <c r="R1469" i="1" s="1"/>
  <c r="Q1434" i="1"/>
  <c r="R1434" i="1" s="1"/>
  <c r="Q1441" i="1"/>
  <c r="R1441" i="1" s="1"/>
  <c r="Q1442" i="1"/>
  <c r="R1442" i="1" s="1"/>
  <c r="Q1443" i="1"/>
  <c r="R1443" i="1" s="1"/>
  <c r="Q1470" i="1"/>
  <c r="R1470" i="1" s="1"/>
  <c r="Q1471" i="1"/>
  <c r="R1471" i="1" s="1"/>
  <c r="Q1423" i="1"/>
  <c r="R1423" i="1" s="1"/>
  <c r="Q1424" i="1"/>
  <c r="R1424" i="1" s="1"/>
  <c r="Q1425" i="1"/>
  <c r="R1425" i="1" s="1"/>
  <c r="Q1552" i="1"/>
  <c r="R1552" i="1" s="1"/>
  <c r="Q1524" i="1"/>
  <c r="R1524" i="1" s="1"/>
  <c r="Q1559" i="1"/>
  <c r="R1559" i="1" s="1"/>
  <c r="Q1564" i="1"/>
  <c r="R1564" i="1" s="1"/>
  <c r="Q1578" i="1"/>
  <c r="R1578" i="1" s="1"/>
  <c r="Q1579" i="1"/>
  <c r="R1579" i="1" s="1"/>
  <c r="Q1580" i="1"/>
  <c r="R1580" i="1" s="1"/>
  <c r="Q1581" i="1"/>
  <c r="R1581" i="1" s="1"/>
  <c r="Q1582" i="1"/>
  <c r="R1582" i="1" s="1"/>
  <c r="Q1592" i="1"/>
  <c r="R1592" i="1" s="1"/>
  <c r="Q1596" i="1"/>
  <c r="R1596" i="1" s="1"/>
  <c r="Q1597" i="1"/>
  <c r="R1597" i="1" s="1"/>
  <c r="Q1598" i="1"/>
  <c r="R1598" i="1" s="1"/>
  <c r="Q1600" i="1"/>
  <c r="R1600" i="1" s="1"/>
  <c r="Q1601" i="1"/>
  <c r="R1601" i="1" s="1"/>
  <c r="Q776" i="1"/>
  <c r="R776" i="1" s="1"/>
  <c r="Q473" i="1"/>
  <c r="R473" i="1" s="1"/>
  <c r="Q479" i="1"/>
  <c r="R479" i="1" s="1"/>
  <c r="Q246" i="1"/>
  <c r="R246" i="1" s="1"/>
  <c r="Q802" i="1"/>
  <c r="R802" i="1" s="1"/>
  <c r="Q803" i="1"/>
  <c r="R803" i="1" s="1"/>
  <c r="Q804" i="1"/>
  <c r="R804" i="1" s="1"/>
  <c r="Q805" i="1"/>
  <c r="R805" i="1" s="1"/>
  <c r="Q806" i="1"/>
  <c r="R806" i="1" s="1"/>
  <c r="Q807" i="1"/>
  <c r="R807" i="1" s="1"/>
  <c r="Q425" i="1"/>
  <c r="R425" i="1" s="1"/>
  <c r="Q25" i="1"/>
  <c r="R25" i="1" s="1"/>
  <c r="Q24" i="1"/>
  <c r="R24" i="1" s="1"/>
  <c r="Q508" i="1"/>
  <c r="R508" i="1" s="1"/>
  <c r="Q710" i="1"/>
  <c r="R710" i="1" s="1"/>
  <c r="Q345" i="1"/>
  <c r="R345" i="1" s="1"/>
  <c r="Q320" i="1"/>
  <c r="R320" i="1" s="1"/>
  <c r="Q321" i="1"/>
  <c r="R321" i="1" s="1"/>
  <c r="R2184" i="1"/>
  <c r="R2185" i="1"/>
  <c r="R2186" i="1"/>
  <c r="R2187" i="1"/>
  <c r="R2188" i="1"/>
  <c r="R2190" i="1"/>
  <c r="R2191" i="1"/>
  <c r="R2192" i="1"/>
  <c r="R2193" i="1"/>
  <c r="R2200" i="1"/>
  <c r="R2194" i="1"/>
  <c r="R2195" i="1"/>
  <c r="R2196" i="1"/>
  <c r="R2197" i="1"/>
  <c r="R2198" i="1"/>
  <c r="R2199" i="1"/>
  <c r="Q570" i="1"/>
  <c r="R570" i="1" s="1"/>
  <c r="Q31" i="1"/>
  <c r="R31" i="1" s="1"/>
  <c r="Q531" i="1"/>
  <c r="R531" i="1" s="1"/>
  <c r="Q532" i="1"/>
  <c r="R532" i="1" s="1"/>
  <c r="Q546" i="1"/>
  <c r="R546" i="1" s="1"/>
  <c r="Q1354" i="1"/>
  <c r="R1354" i="1" s="1"/>
  <c r="Q955" i="1"/>
  <c r="R955" i="1" s="1"/>
  <c r="R2163" i="1"/>
  <c r="S2163" i="1" s="1"/>
  <c r="R2164" i="1"/>
  <c r="S2164" i="1" s="1"/>
  <c r="R2165" i="1"/>
  <c r="S2165" i="1" s="1"/>
  <c r="R2166" i="1"/>
  <c r="S2166" i="1" s="1"/>
  <c r="R2167" i="1"/>
  <c r="S2167" i="1" s="1"/>
  <c r="R2168" i="1"/>
  <c r="S2168" i="1" s="1"/>
  <c r="R2171" i="1"/>
  <c r="R2172" i="1"/>
  <c r="R2173" i="1"/>
  <c r="Q12" i="1"/>
  <c r="R12" i="1" s="1"/>
  <c r="Q13" i="1"/>
  <c r="R13" i="1" s="1"/>
  <c r="Q14" i="1"/>
  <c r="R14" i="1" s="1"/>
  <c r="Q15" i="1"/>
  <c r="R15" i="1" s="1"/>
  <c r="Q619" i="1"/>
  <c r="R619" i="1" s="1"/>
  <c r="Q32" i="1"/>
  <c r="R32" i="1" s="1"/>
  <c r="Q134" i="1"/>
  <c r="R134" i="1" s="1"/>
  <c r="Q135" i="1"/>
  <c r="R135" i="1" s="1"/>
  <c r="Q142" i="1"/>
  <c r="R142" i="1" s="1"/>
  <c r="Q143" i="1"/>
  <c r="R143" i="1" s="1"/>
  <c r="Q144" i="1"/>
  <c r="R144" i="1" s="1"/>
  <c r="Q145" i="1"/>
  <c r="R145" i="1" s="1"/>
  <c r="Q146" i="1"/>
  <c r="R146" i="1" s="1"/>
  <c r="Q147" i="1"/>
  <c r="R147" i="1" s="1"/>
  <c r="Q148" i="1"/>
  <c r="R148" i="1" s="1"/>
  <c r="Q149" i="1"/>
  <c r="R149" i="1" s="1"/>
  <c r="Q150" i="1"/>
  <c r="R150" i="1" s="1"/>
  <c r="Q165" i="1"/>
  <c r="R165" i="1" s="1"/>
  <c r="Q166" i="1"/>
  <c r="R166" i="1" s="1"/>
  <c r="Q167" i="1"/>
  <c r="R167" i="1" s="1"/>
  <c r="Q168" i="1"/>
  <c r="R168" i="1" s="1"/>
  <c r="Q169" i="1"/>
  <c r="R169" i="1" s="1"/>
  <c r="Q170" i="1"/>
  <c r="R170" i="1" s="1"/>
  <c r="Q171" i="1"/>
  <c r="R171" i="1" s="1"/>
  <c r="Q172" i="1"/>
  <c r="R172" i="1" s="1"/>
  <c r="Q173" i="1"/>
  <c r="R173" i="1" s="1"/>
  <c r="Q174" i="1"/>
  <c r="R174" i="1" s="1"/>
  <c r="Q175" i="1"/>
  <c r="R175" i="1" s="1"/>
  <c r="Q196" i="1"/>
  <c r="R196" i="1" s="1"/>
  <c r="Q198" i="1"/>
  <c r="R198" i="1" s="1"/>
  <c r="Q199" i="1"/>
  <c r="R199" i="1" s="1"/>
  <c r="Q200" i="1"/>
  <c r="R200" i="1" s="1"/>
  <c r="Q201" i="1"/>
  <c r="R201" i="1" s="1"/>
  <c r="Q202" i="1"/>
  <c r="R202" i="1" s="1"/>
  <c r="Q203" i="1"/>
  <c r="R203" i="1" s="1"/>
  <c r="Q204" i="1"/>
  <c r="R204" i="1" s="1"/>
  <c r="Q205" i="1"/>
  <c r="R205" i="1" s="1"/>
  <c r="Q206" i="1"/>
  <c r="R206" i="1" s="1"/>
  <c r="Q207" i="1"/>
  <c r="R207" i="1" s="1"/>
  <c r="Q208" i="1"/>
  <c r="R208" i="1" s="1"/>
  <c r="Q209" i="1"/>
  <c r="R209" i="1" s="1"/>
  <c r="Q210" i="1"/>
  <c r="R210" i="1" s="1"/>
  <c r="Q230" i="1"/>
  <c r="R230" i="1" s="1"/>
  <c r="Q233" i="1"/>
  <c r="R233" i="1" s="1"/>
  <c r="Q234" i="1"/>
  <c r="R234" i="1" s="1"/>
  <c r="Q235" i="1"/>
  <c r="R235" i="1" s="1"/>
  <c r="Q236" i="1"/>
  <c r="R236" i="1" s="1"/>
  <c r="Q237" i="1"/>
  <c r="R237" i="1" s="1"/>
  <c r="Q238" i="1"/>
  <c r="R238" i="1" s="1"/>
  <c r="Q239" i="1"/>
  <c r="R239" i="1" s="1"/>
  <c r="Q240" i="1"/>
  <c r="R240" i="1" s="1"/>
  <c r="Q241" i="1"/>
  <c r="R241" i="1" s="1"/>
  <c r="Q242" i="1"/>
  <c r="R242" i="1" s="1"/>
  <c r="Q243" i="1"/>
  <c r="R243" i="1" s="1"/>
  <c r="Q244" i="1"/>
  <c r="R244" i="1" s="1"/>
  <c r="Q245" i="1"/>
  <c r="R245" i="1" s="1"/>
  <c r="Q265" i="1"/>
  <c r="R265" i="1" s="1"/>
  <c r="Q275" i="1"/>
  <c r="R275" i="1" s="1"/>
  <c r="Q272" i="1"/>
  <c r="R272" i="1" s="1"/>
  <c r="Q274" i="1"/>
  <c r="R274" i="1" s="1"/>
  <c r="Q293" i="1"/>
  <c r="R293" i="1" s="1"/>
  <c r="Q294" i="1"/>
  <c r="R294" i="1" s="1"/>
  <c r="Q295" i="1"/>
  <c r="R295" i="1" s="1"/>
  <c r="Q296" i="1"/>
  <c r="R296" i="1" s="1"/>
  <c r="Q297" i="1"/>
  <c r="R297" i="1" s="1"/>
  <c r="Q298" i="1"/>
  <c r="R298" i="1" s="1"/>
  <c r="Q300" i="1"/>
  <c r="R300" i="1" s="1"/>
  <c r="Q301" i="1"/>
  <c r="R301" i="1" s="1"/>
  <c r="Q302" i="1"/>
  <c r="R302" i="1" s="1"/>
  <c r="Q303" i="1"/>
  <c r="R303" i="1" s="1"/>
  <c r="Q304" i="1"/>
  <c r="R304" i="1" s="1"/>
  <c r="Q305" i="1"/>
  <c r="R305" i="1" s="1"/>
  <c r="Q306" i="1"/>
  <c r="R306" i="1" s="1"/>
  <c r="Q307" i="1"/>
  <c r="R307" i="1" s="1"/>
  <c r="Q308" i="1"/>
  <c r="R308" i="1" s="1"/>
  <c r="Q309" i="1"/>
  <c r="R309" i="1" s="1"/>
  <c r="Q310" i="1"/>
  <c r="R310" i="1" s="1"/>
  <c r="Q311" i="1"/>
  <c r="R311" i="1" s="1"/>
  <c r="Q312" i="1"/>
  <c r="R312" i="1" s="1"/>
  <c r="Q313" i="1"/>
  <c r="R313" i="1" s="1"/>
  <c r="Q314" i="1"/>
  <c r="R314" i="1" s="1"/>
  <c r="Q130" i="1"/>
  <c r="R130" i="1" s="1"/>
  <c r="Q81" i="1"/>
  <c r="R81" i="1" s="1"/>
  <c r="Q80" i="1"/>
  <c r="R80" i="1" s="1"/>
  <c r="Q78" i="1"/>
  <c r="R78" i="1" s="1"/>
  <c r="Q77" i="1"/>
  <c r="R77" i="1" s="1"/>
  <c r="Q76" i="1"/>
  <c r="R76" i="1" s="1"/>
  <c r="Q75" i="1"/>
  <c r="R75" i="1" s="1"/>
  <c r="Q74" i="1"/>
  <c r="R74" i="1" s="1"/>
  <c r="Q73" i="1"/>
  <c r="R73" i="1" s="1"/>
  <c r="Q72" i="1"/>
  <c r="R72" i="1" s="1"/>
  <c r="Q71" i="1"/>
  <c r="R71" i="1" s="1"/>
  <c r="Q70" i="1"/>
  <c r="R70" i="1" s="1"/>
  <c r="Q69" i="1"/>
  <c r="R69" i="1" s="1"/>
  <c r="Q34" i="1"/>
  <c r="R34" i="1" s="1"/>
  <c r="Q33" i="1"/>
  <c r="R33" i="1" s="1"/>
  <c r="Q30" i="1"/>
  <c r="R30" i="1" s="1"/>
  <c r="Q29" i="1"/>
  <c r="R29" i="1" s="1"/>
  <c r="Q28" i="1"/>
  <c r="R28" i="1" s="1"/>
  <c r="Q55" i="1"/>
  <c r="R55" i="1" s="1"/>
  <c r="Q54" i="1"/>
  <c r="R54" i="1" s="1"/>
  <c r="Q53" i="1"/>
  <c r="R53" i="1" s="1"/>
  <c r="Q52" i="1"/>
  <c r="R52" i="1" s="1"/>
  <c r="Q51" i="1"/>
  <c r="R51" i="1" s="1"/>
  <c r="Q50" i="1"/>
  <c r="R50" i="1" s="1"/>
  <c r="Q49" i="1"/>
  <c r="R49" i="1" s="1"/>
  <c r="Q48" i="1"/>
  <c r="R48" i="1" s="1"/>
  <c r="Q47" i="1"/>
  <c r="R47" i="1" s="1"/>
  <c r="Q46" i="1"/>
  <c r="R46" i="1" s="1"/>
  <c r="Q45" i="1"/>
  <c r="R45" i="1" s="1"/>
  <c r="Q44" i="1"/>
  <c r="R44" i="1" s="1"/>
  <c r="Q43" i="1"/>
  <c r="R43" i="1" s="1"/>
  <c r="Q42" i="1"/>
  <c r="R42" i="1" s="1"/>
  <c r="Q41" i="1"/>
  <c r="R41" i="1" s="1"/>
  <c r="Q40" i="1"/>
  <c r="R40" i="1" s="1"/>
  <c r="Q39" i="1"/>
  <c r="R39" i="1" s="1"/>
  <c r="Q38" i="1"/>
  <c r="R38" i="1" s="1"/>
  <c r="Q21" i="1"/>
  <c r="R21" i="1" s="1"/>
  <c r="Q20" i="1"/>
  <c r="R20" i="1" s="1"/>
  <c r="Q19" i="1"/>
  <c r="R19" i="1" s="1"/>
  <c r="Q18" i="1"/>
  <c r="R18" i="1" s="1"/>
  <c r="Q17" i="1"/>
  <c r="R17" i="1" s="1"/>
  <c r="Q16" i="1"/>
  <c r="R16" i="1" s="1"/>
  <c r="Q834" i="1"/>
  <c r="R834" i="1" s="1"/>
  <c r="Q833" i="1"/>
  <c r="R833" i="1" s="1"/>
  <c r="Q832" i="1"/>
  <c r="R832" i="1" s="1"/>
  <c r="Q831" i="1"/>
  <c r="R831" i="1" s="1"/>
  <c r="Q830" i="1"/>
  <c r="R830" i="1" s="1"/>
  <c r="Q829" i="1"/>
  <c r="R829" i="1" s="1"/>
  <c r="Q828" i="1"/>
  <c r="R828" i="1" s="1"/>
  <c r="Q827" i="1"/>
  <c r="R827" i="1" s="1"/>
  <c r="Q826" i="1"/>
  <c r="R826" i="1" s="1"/>
  <c r="Q825" i="1"/>
  <c r="R825" i="1" s="1"/>
  <c r="Q824" i="1"/>
  <c r="R824" i="1" s="1"/>
  <c r="Q823" i="1"/>
  <c r="R823" i="1" s="1"/>
  <c r="Q822" i="1"/>
  <c r="R822" i="1" s="1"/>
  <c r="Q821" i="1"/>
  <c r="R821" i="1" s="1"/>
  <c r="Q820" i="1"/>
  <c r="R820" i="1" s="1"/>
  <c r="Q819" i="1"/>
  <c r="R819" i="1" s="1"/>
  <c r="Q818" i="1"/>
  <c r="R818" i="1" s="1"/>
  <c r="Q817" i="1"/>
  <c r="R817" i="1" s="1"/>
  <c r="Q816" i="1"/>
  <c r="R816" i="1" s="1"/>
  <c r="Q815" i="1"/>
  <c r="R815" i="1" s="1"/>
  <c r="Q786" i="1"/>
  <c r="R786" i="1" s="1"/>
  <c r="Q785" i="1"/>
  <c r="R785" i="1" s="1"/>
  <c r="Q781" i="1"/>
  <c r="R781" i="1" s="1"/>
  <c r="Q780" i="1"/>
  <c r="R780" i="1" s="1"/>
  <c r="Q779" i="1"/>
  <c r="R779" i="1" s="1"/>
  <c r="Q778" i="1"/>
  <c r="R778" i="1" s="1"/>
  <c r="Q714" i="1"/>
  <c r="R714" i="1" s="1"/>
  <c r="Q713" i="1"/>
  <c r="R713" i="1" s="1"/>
  <c r="Q712" i="1"/>
  <c r="R712" i="1" s="1"/>
  <c r="Q711" i="1"/>
  <c r="R711" i="1" s="1"/>
  <c r="Q709" i="1"/>
  <c r="R709" i="1" s="1"/>
  <c r="Q708" i="1"/>
  <c r="R708" i="1" s="1"/>
  <c r="Q707" i="1"/>
  <c r="R707" i="1" s="1"/>
  <c r="Q706" i="1"/>
  <c r="R706" i="1" s="1"/>
  <c r="Q705" i="1"/>
  <c r="R705" i="1" s="1"/>
  <c r="Q704" i="1"/>
  <c r="R704" i="1" s="1"/>
  <c r="Q703" i="1"/>
  <c r="R703" i="1" s="1"/>
  <c r="Q702" i="1"/>
  <c r="R702" i="1" s="1"/>
  <c r="Q701" i="1"/>
  <c r="R701" i="1" s="1"/>
  <c r="Q700" i="1"/>
  <c r="R700" i="1" s="1"/>
  <c r="Q699" i="1"/>
  <c r="R699" i="1" s="1"/>
  <c r="Q698" i="1"/>
  <c r="R698" i="1" s="1"/>
  <c r="Q697" i="1"/>
  <c r="R697" i="1" s="1"/>
  <c r="Q696" i="1"/>
  <c r="R696" i="1" s="1"/>
  <c r="Q814" i="1"/>
  <c r="R814" i="1" s="1"/>
  <c r="Q715" i="1"/>
  <c r="R715" i="1" s="1"/>
  <c r="Q770" i="1"/>
  <c r="R770" i="1" s="1"/>
  <c r="Q768" i="1"/>
  <c r="R768" i="1" s="1"/>
  <c r="Q767" i="1"/>
  <c r="R767" i="1" s="1"/>
  <c r="Q766" i="1"/>
  <c r="R766" i="1" s="1"/>
  <c r="Q773" i="1"/>
  <c r="R773" i="1" s="1"/>
  <c r="Q813" i="1"/>
  <c r="R813" i="1" s="1"/>
  <c r="Q812" i="1"/>
  <c r="R812" i="1" s="1"/>
  <c r="Q811" i="1"/>
  <c r="R811" i="1" s="1"/>
  <c r="Q810" i="1"/>
  <c r="R810" i="1" s="1"/>
  <c r="Q809" i="1"/>
  <c r="R809" i="1" s="1"/>
  <c r="Q808" i="1"/>
  <c r="R808" i="1" s="1"/>
  <c r="Q739" i="1"/>
  <c r="R739" i="1" s="1"/>
  <c r="Q738" i="1"/>
  <c r="R738" i="1" s="1"/>
  <c r="Q737" i="1"/>
  <c r="R737" i="1" s="1"/>
  <c r="Q736" i="1"/>
  <c r="R736" i="1" s="1"/>
  <c r="Q735" i="1"/>
  <c r="R735" i="1" s="1"/>
  <c r="Q734" i="1"/>
  <c r="R734" i="1" s="1"/>
  <c r="Q502" i="1"/>
  <c r="R502" i="1" s="1"/>
  <c r="Q680" i="1"/>
  <c r="R680" i="1" s="1"/>
  <c r="Q679" i="1"/>
  <c r="R679" i="1" s="1"/>
  <c r="Q677" i="1"/>
  <c r="R677" i="1" s="1"/>
  <c r="Q676" i="1"/>
  <c r="R676" i="1" s="1"/>
  <c r="Q675" i="1"/>
  <c r="R675" i="1" s="1"/>
  <c r="Q674" i="1"/>
  <c r="R674" i="1" s="1"/>
  <c r="Q673" i="1"/>
  <c r="R673" i="1" s="1"/>
  <c r="Q672" i="1"/>
  <c r="R672" i="1" s="1"/>
  <c r="Q669" i="1"/>
  <c r="R669" i="1" s="1"/>
  <c r="Q668" i="1"/>
  <c r="R668" i="1" s="1"/>
  <c r="Q667" i="1"/>
  <c r="R667" i="1" s="1"/>
  <c r="Q665" i="1"/>
  <c r="R665" i="1" s="1"/>
  <c r="Q666" i="1"/>
  <c r="R666" i="1" s="1"/>
  <c r="Q664" i="1"/>
  <c r="R664" i="1" s="1"/>
  <c r="Q537" i="1"/>
  <c r="R537" i="1" s="1"/>
  <c r="Q662" i="1"/>
  <c r="R662" i="1" s="1"/>
  <c r="Q661" i="1"/>
  <c r="R661" i="1" s="1"/>
  <c r="Q660" i="1"/>
  <c r="R660" i="1" s="1"/>
  <c r="Q659" i="1"/>
  <c r="R659" i="1" s="1"/>
  <c r="Q658" i="1"/>
  <c r="R658" i="1" s="1"/>
  <c r="Q657" i="1"/>
  <c r="R657" i="1" s="1"/>
  <c r="Q656" i="1"/>
  <c r="R656" i="1" s="1"/>
  <c r="Q646" i="1"/>
  <c r="R646" i="1" s="1"/>
  <c r="Q645" i="1"/>
  <c r="R645" i="1" s="1"/>
  <c r="Q644" i="1"/>
  <c r="R644" i="1" s="1"/>
  <c r="Q643" i="1"/>
  <c r="R643" i="1" s="1"/>
  <c r="Q642" i="1"/>
  <c r="R642" i="1" s="1"/>
  <c r="Q641" i="1"/>
  <c r="R641" i="1" s="1"/>
  <c r="Q640" i="1"/>
  <c r="R640" i="1" s="1"/>
  <c r="Q639" i="1"/>
  <c r="R639" i="1" s="1"/>
  <c r="Q638" i="1"/>
  <c r="R638" i="1" s="1"/>
  <c r="Q622" i="1"/>
  <c r="R622" i="1" s="1"/>
  <c r="Q621" i="1"/>
  <c r="R621" i="1" s="1"/>
  <c r="Q620" i="1"/>
  <c r="R620" i="1" s="1"/>
  <c r="Q616" i="1"/>
  <c r="R616" i="1" s="1"/>
  <c r="Q617" i="1"/>
  <c r="R617" i="1" s="1"/>
  <c r="Q614" i="1"/>
  <c r="R614" i="1" s="1"/>
  <c r="Q612" i="1"/>
  <c r="R612" i="1" s="1"/>
  <c r="Q605" i="1"/>
  <c r="R605" i="1" s="1"/>
  <c r="Q604" i="1"/>
  <c r="R604" i="1" s="1"/>
  <c r="Q602" i="1"/>
  <c r="R602" i="1" s="1"/>
  <c r="Q601" i="1"/>
  <c r="R601" i="1" s="1"/>
  <c r="Q600" i="1"/>
  <c r="R600" i="1" s="1"/>
  <c r="Q598" i="1"/>
  <c r="R598" i="1" s="1"/>
  <c r="Q597" i="1"/>
  <c r="R597" i="1" s="1"/>
  <c r="Q594" i="1"/>
  <c r="R594" i="1" s="1"/>
  <c r="Q593" i="1"/>
  <c r="R593" i="1" s="1"/>
  <c r="Q588" i="1"/>
  <c r="R588" i="1" s="1"/>
  <c r="Q582" i="1"/>
  <c r="R582" i="1" s="1"/>
  <c r="Q575" i="1"/>
  <c r="R575" i="1" s="1"/>
  <c r="Q573" i="1"/>
  <c r="R573" i="1" s="1"/>
  <c r="Q678" i="1"/>
  <c r="R678" i="1" s="1"/>
  <c r="Q571" i="1"/>
  <c r="R571" i="1" s="1"/>
  <c r="Q523" i="1"/>
  <c r="R523" i="1" s="1"/>
  <c r="Q569" i="1"/>
  <c r="R569" i="1" s="1"/>
  <c r="Q567" i="1"/>
  <c r="R567" i="1" s="1"/>
  <c r="Q566" i="1"/>
  <c r="R566" i="1" s="1"/>
  <c r="Q507" i="1"/>
  <c r="R507" i="1" s="1"/>
  <c r="Q444" i="1"/>
  <c r="R444" i="1" s="1"/>
  <c r="Q563" i="1"/>
  <c r="R563" i="1" s="1"/>
  <c r="Q553" i="1"/>
  <c r="R553" i="1" s="1"/>
  <c r="Q550" i="1"/>
  <c r="R550" i="1" s="1"/>
  <c r="Q547" i="1"/>
  <c r="R547" i="1" s="1"/>
  <c r="Q544" i="1"/>
  <c r="R544" i="1" s="1"/>
  <c r="Q538" i="1"/>
  <c r="R538" i="1" s="1"/>
  <c r="Q609" i="1"/>
  <c r="R609" i="1" s="1"/>
  <c r="Q564" i="1"/>
  <c r="R564" i="1" s="1"/>
  <c r="Q530" i="1"/>
  <c r="R530" i="1" s="1"/>
  <c r="Q529" i="1"/>
  <c r="R529" i="1" s="1"/>
  <c r="Q539" i="1"/>
  <c r="R539" i="1" s="1"/>
  <c r="Q603" i="1"/>
  <c r="R603" i="1" s="1"/>
  <c r="Q572" i="1"/>
  <c r="R572" i="1" s="1"/>
  <c r="Q520" i="1"/>
  <c r="R520" i="1" s="1"/>
  <c r="Q519" i="1"/>
  <c r="R519" i="1" s="1"/>
  <c r="Q518" i="1"/>
  <c r="R518" i="1" s="1"/>
  <c r="Q517" i="1"/>
  <c r="R517" i="1" s="1"/>
  <c r="Q516" i="1"/>
  <c r="R516" i="1" s="1"/>
  <c r="Q515" i="1"/>
  <c r="R515" i="1" s="1"/>
  <c r="Q501" i="1"/>
  <c r="R501" i="1" s="1"/>
  <c r="Q513" i="1"/>
  <c r="R513" i="1" s="1"/>
  <c r="Q512" i="1"/>
  <c r="R512" i="1" s="1"/>
  <c r="Q511" i="1"/>
  <c r="R511" i="1" s="1"/>
  <c r="Q510" i="1"/>
  <c r="R510" i="1" s="1"/>
  <c r="Q506" i="1"/>
  <c r="R506" i="1" s="1"/>
  <c r="Q503" i="1"/>
  <c r="R503" i="1" s="1"/>
  <c r="Q500" i="1"/>
  <c r="R500" i="1" s="1"/>
  <c r="Q499" i="1"/>
  <c r="R499" i="1" s="1"/>
  <c r="Q498" i="1"/>
  <c r="R498" i="1" s="1"/>
  <c r="Q493" i="1"/>
  <c r="R493" i="1" s="1"/>
  <c r="Q492" i="1"/>
  <c r="R492" i="1" s="1"/>
  <c r="Q491" i="1"/>
  <c r="R491" i="1" s="1"/>
  <c r="Q490" i="1"/>
  <c r="R490" i="1" s="1"/>
  <c r="Q489" i="1"/>
  <c r="R489" i="1" s="1"/>
  <c r="Q488" i="1"/>
  <c r="R488" i="1" s="1"/>
  <c r="Q487" i="1"/>
  <c r="R487" i="1" s="1"/>
  <c r="Q486" i="1"/>
  <c r="R486" i="1" s="1"/>
  <c r="Q485" i="1"/>
  <c r="R485" i="1" s="1"/>
  <c r="Q484" i="1"/>
  <c r="R484" i="1" s="1"/>
  <c r="Q483" i="1"/>
  <c r="R483" i="1" s="1"/>
  <c r="Q482" i="1"/>
  <c r="R482" i="1" s="1"/>
  <c r="Q481" i="1"/>
  <c r="R481" i="1" s="1"/>
  <c r="Q480" i="1"/>
  <c r="R480" i="1" s="1"/>
  <c r="Q478" i="1"/>
  <c r="R478" i="1" s="1"/>
  <c r="Q477" i="1"/>
  <c r="R477" i="1" s="1"/>
  <c r="Q476" i="1"/>
  <c r="R476" i="1" s="1"/>
  <c r="Q475" i="1"/>
  <c r="R475" i="1" s="1"/>
  <c r="Q462" i="1"/>
  <c r="R462" i="1" s="1"/>
  <c r="Q457" i="1"/>
  <c r="R457" i="1" s="1"/>
  <c r="Q456" i="1"/>
  <c r="R456" i="1" s="1"/>
  <c r="Q455" i="1"/>
  <c r="R455" i="1" s="1"/>
  <c r="Q454" i="1"/>
  <c r="R454" i="1" s="1"/>
  <c r="Q453" i="1"/>
  <c r="R453" i="1" s="1"/>
  <c r="Q452" i="1"/>
  <c r="R452" i="1" s="1"/>
  <c r="Q451" i="1"/>
  <c r="R451" i="1" s="1"/>
  <c r="Q450" i="1"/>
  <c r="R450" i="1" s="1"/>
  <c r="Q449" i="1"/>
  <c r="R449" i="1" s="1"/>
  <c r="Q448" i="1"/>
  <c r="R448" i="1" s="1"/>
  <c r="Q447" i="1"/>
  <c r="R447" i="1" s="1"/>
  <c r="Q446" i="1"/>
  <c r="R446" i="1" s="1"/>
  <c r="Q445" i="1"/>
  <c r="R445" i="1" s="1"/>
  <c r="Q442" i="1"/>
  <c r="R442" i="1" s="1"/>
  <c r="Q441" i="1"/>
  <c r="R441" i="1" s="1"/>
  <c r="Q440" i="1"/>
  <c r="R440" i="1" s="1"/>
  <c r="Q439" i="1"/>
  <c r="R439" i="1" s="1"/>
  <c r="Q438" i="1"/>
  <c r="R438" i="1" s="1"/>
  <c r="Q437" i="1"/>
  <c r="R437" i="1" s="1"/>
  <c r="Q436" i="1"/>
  <c r="R436" i="1" s="1"/>
  <c r="Q435" i="1"/>
  <c r="R435" i="1" s="1"/>
  <c r="Q433" i="1"/>
  <c r="R433" i="1" s="1"/>
  <c r="Q432" i="1"/>
  <c r="R432" i="1" s="1"/>
  <c r="Q431" i="1"/>
  <c r="R431" i="1" s="1"/>
  <c r="Q430" i="1"/>
  <c r="R430" i="1" s="1"/>
  <c r="Q429" i="1"/>
  <c r="R429" i="1" s="1"/>
  <c r="Q428" i="1"/>
  <c r="R428" i="1" s="1"/>
  <c r="Q427" i="1"/>
  <c r="R427" i="1" s="1"/>
  <c r="Q426" i="1"/>
  <c r="R426" i="1" s="1"/>
  <c r="Q424" i="1"/>
  <c r="R424" i="1" s="1"/>
  <c r="Q423" i="1"/>
  <c r="R423" i="1" s="1"/>
  <c r="Q422" i="1"/>
  <c r="R422" i="1" s="1"/>
  <c r="Q421" i="1"/>
  <c r="R421" i="1" s="1"/>
  <c r="Q420" i="1"/>
  <c r="R420" i="1" s="1"/>
  <c r="Q419" i="1"/>
  <c r="R419" i="1" s="1"/>
  <c r="Q418" i="1"/>
  <c r="R418" i="1" s="1"/>
  <c r="Q417" i="1"/>
  <c r="R417" i="1" s="1"/>
  <c r="Q416" i="1"/>
  <c r="R416" i="1" s="1"/>
  <c r="Q415" i="1"/>
  <c r="R415" i="1" s="1"/>
  <c r="Q414" i="1"/>
  <c r="R414" i="1" s="1"/>
  <c r="Q413" i="1"/>
  <c r="R413" i="1" s="1"/>
  <c r="Q412" i="1"/>
  <c r="R412" i="1" s="1"/>
  <c r="Q411" i="1"/>
  <c r="R411" i="1" s="1"/>
  <c r="Q410" i="1"/>
  <c r="R410" i="1" s="1"/>
  <c r="Q409" i="1"/>
  <c r="R409" i="1" s="1"/>
  <c r="Q408" i="1"/>
  <c r="R408" i="1" s="1"/>
  <c r="Q407" i="1"/>
  <c r="R407" i="1" s="1"/>
  <c r="Q406" i="1"/>
  <c r="R406" i="1" s="1"/>
  <c r="Q405" i="1"/>
  <c r="R405" i="1" s="1"/>
  <c r="Q404" i="1"/>
  <c r="R404" i="1" s="1"/>
  <c r="Q403" i="1"/>
  <c r="R403" i="1" s="1"/>
  <c r="Q402" i="1"/>
  <c r="R402" i="1" s="1"/>
  <c r="Q401" i="1"/>
  <c r="R401" i="1" s="1"/>
  <c r="Q400" i="1"/>
  <c r="R400" i="1" s="1"/>
  <c r="Q399" i="1"/>
  <c r="R399" i="1" s="1"/>
  <c r="Q398" i="1"/>
  <c r="R398" i="1" s="1"/>
  <c r="Q397" i="1"/>
  <c r="R397" i="1" s="1"/>
  <c r="Q396" i="1"/>
  <c r="R396" i="1" s="1"/>
  <c r="Q362" i="1"/>
  <c r="R362" i="1" s="1"/>
  <c r="Q358" i="1"/>
  <c r="R358" i="1" s="1"/>
  <c r="Q357" i="1"/>
  <c r="R357" i="1" s="1"/>
  <c r="Q356" i="1"/>
  <c r="R356" i="1" s="1"/>
  <c r="Q354" i="1"/>
  <c r="R354" i="1" s="1"/>
  <c r="Q346" i="1"/>
  <c r="R346" i="1" s="1"/>
  <c r="Q344" i="1"/>
  <c r="R344" i="1" s="1"/>
  <c r="Q343" i="1"/>
  <c r="R343" i="1" s="1"/>
  <c r="Q342" i="1"/>
  <c r="R342" i="1" s="1"/>
  <c r="Q341" i="1"/>
  <c r="R341" i="1" s="1"/>
  <c r="Q340" i="1"/>
  <c r="R340" i="1" s="1"/>
  <c r="Q339" i="1"/>
  <c r="R339" i="1" s="1"/>
  <c r="Q338" i="1"/>
  <c r="R338" i="1" s="1"/>
  <c r="Q337" i="1"/>
  <c r="R337" i="1" s="1"/>
  <c r="Q334" i="1"/>
  <c r="R334" i="1" s="1"/>
  <c r="Q333" i="1"/>
  <c r="R333" i="1" s="1"/>
  <c r="Q332" i="1"/>
  <c r="R332" i="1" s="1"/>
  <c r="Q329" i="1"/>
  <c r="R329" i="1" s="1"/>
  <c r="Q328" i="1"/>
  <c r="R328" i="1" s="1"/>
  <c r="Q327" i="1"/>
  <c r="R327" i="1" s="1"/>
  <c r="Q324" i="1"/>
  <c r="R324" i="1" s="1"/>
  <c r="Q323" i="1"/>
  <c r="R323" i="1" s="1"/>
  <c r="Q322" i="1"/>
  <c r="R322" i="1" s="1"/>
  <c r="Q318" i="1"/>
  <c r="R318" i="1" s="1"/>
  <c r="Q317" i="1"/>
  <c r="R317" i="1" s="1"/>
  <c r="Q316" i="1"/>
  <c r="R316" i="1" s="1"/>
  <c r="Q1341" i="1"/>
  <c r="R1341" i="1" s="1"/>
  <c r="Q1342" i="1"/>
  <c r="R1342" i="1" s="1"/>
  <c r="Q1343" i="1"/>
  <c r="R1343" i="1" s="1"/>
  <c r="Q1344" i="1"/>
  <c r="R1344" i="1" s="1"/>
  <c r="Q1345" i="1"/>
  <c r="R1345" i="1" s="1"/>
  <c r="Q1287" i="1"/>
  <c r="R1287" i="1" s="1"/>
  <c r="Q1110" i="1"/>
  <c r="R1110" i="1" s="1"/>
  <c r="Q1073" i="1"/>
  <c r="R1073" i="1" s="1"/>
  <c r="Q969" i="1"/>
  <c r="R969" i="1" s="1"/>
  <c r="Q1103" i="1"/>
  <c r="R1103" i="1" s="1"/>
  <c r="Q1243" i="1"/>
  <c r="R1243" i="1" s="1"/>
  <c r="Q1084" i="1"/>
  <c r="R1084" i="1" s="1"/>
  <c r="Q1102" i="1"/>
  <c r="R1102" i="1" s="1"/>
  <c r="Q1035" i="1"/>
  <c r="R1035" i="1" s="1"/>
  <c r="Q1046" i="1"/>
  <c r="R1046" i="1" s="1"/>
  <c r="Q1075" i="1"/>
  <c r="R1075" i="1" s="1"/>
  <c r="Q1081" i="1"/>
  <c r="R1081" i="1" s="1"/>
  <c r="Q1109" i="1"/>
  <c r="R1109" i="1" s="1"/>
  <c r="Q1095" i="1"/>
  <c r="R1095" i="1" s="1"/>
  <c r="Q1175" i="1"/>
  <c r="R1175" i="1" s="1"/>
  <c r="Q1104" i="1"/>
  <c r="R1104" i="1" s="1"/>
  <c r="Q959" i="1"/>
  <c r="R959" i="1" s="1"/>
  <c r="Q1228" i="1"/>
  <c r="R1228" i="1" s="1"/>
  <c r="Q1242" i="1"/>
  <c r="R1242" i="1" s="1"/>
  <c r="Q1076" i="1"/>
  <c r="R1076" i="1" s="1"/>
  <c r="Q1082" i="1"/>
  <c r="R1082" i="1" s="1"/>
  <c r="Q1111" i="1"/>
  <c r="R1111" i="1" s="1"/>
  <c r="Q1016" i="1"/>
  <c r="R1016" i="1" s="1"/>
  <c r="Q1197" i="1"/>
  <c r="R1197" i="1" s="1"/>
  <c r="Q1146" i="1"/>
  <c r="R1146" i="1" s="1"/>
  <c r="Q1201" i="1"/>
  <c r="R1201" i="1" s="1"/>
  <c r="Q1203" i="1"/>
  <c r="R1203" i="1" s="1"/>
  <c r="Q1207" i="1"/>
  <c r="R1207" i="1" s="1"/>
  <c r="Q1153" i="1"/>
  <c r="R1153" i="1" s="1"/>
  <c r="Q958" i="1"/>
  <c r="R958" i="1" s="1"/>
  <c r="Q963" i="1"/>
  <c r="R963" i="1" s="1"/>
  <c r="Q1301" i="1"/>
  <c r="R1301" i="1" s="1"/>
  <c r="Q1329" i="1"/>
  <c r="R1329" i="1" s="1"/>
  <c r="Q1332" i="1"/>
  <c r="R1332" i="1" s="1"/>
  <c r="Q1232" i="1"/>
  <c r="R1232" i="1" s="1"/>
  <c r="Q1183" i="1"/>
  <c r="R1183" i="1" s="1"/>
  <c r="Q1112" i="1"/>
  <c r="R1112" i="1" s="1"/>
  <c r="Q1176" i="1"/>
  <c r="R1176" i="1" s="1"/>
  <c r="Q1050" i="1"/>
  <c r="R1050" i="1" s="1"/>
  <c r="Q1189" i="1"/>
  <c r="R1189" i="1" s="1"/>
  <c r="Q968" i="1"/>
  <c r="R968" i="1" s="1"/>
  <c r="Q1145" i="1"/>
  <c r="R1145" i="1" s="1"/>
  <c r="Q1044" i="1"/>
  <c r="R1044" i="1" s="1"/>
  <c r="Q1049" i="1"/>
  <c r="R1049" i="1" s="1"/>
  <c r="Q1079" i="1"/>
  <c r="R1079" i="1" s="1"/>
  <c r="Q1184" i="1"/>
  <c r="R1184" i="1" s="1"/>
  <c r="Q1188" i="1"/>
  <c r="R1188" i="1" s="1"/>
  <c r="Q1014" i="1"/>
  <c r="R1014" i="1" s="1"/>
  <c r="Q957" i="1"/>
  <c r="R957" i="1" s="1"/>
  <c r="Q962" i="1"/>
  <c r="R962" i="1" s="1"/>
  <c r="Q1300" i="1"/>
  <c r="R1300" i="1" s="1"/>
  <c r="Q1227" i="1"/>
  <c r="R1227" i="1" s="1"/>
  <c r="Q1047" i="1"/>
  <c r="R1047" i="1" s="1"/>
  <c r="Q1170" i="1"/>
  <c r="R1170" i="1" s="1"/>
  <c r="Q1080" i="1"/>
  <c r="R1080" i="1" s="1"/>
  <c r="Q1015" i="1"/>
  <c r="R1015" i="1" s="1"/>
  <c r="Q1190" i="1"/>
  <c r="R1190" i="1" s="1"/>
  <c r="Q1098" i="1"/>
  <c r="R1098" i="1" s="1"/>
  <c r="Q1099" i="1"/>
  <c r="R1099" i="1" s="1"/>
  <c r="Q1205" i="1"/>
  <c r="R1205" i="1" s="1"/>
  <c r="Q960" i="1"/>
  <c r="R960" i="1" s="1"/>
  <c r="Q967" i="1"/>
  <c r="R967" i="1" s="1"/>
  <c r="Q1169" i="1"/>
  <c r="R1169" i="1" s="1"/>
  <c r="Q1299" i="1"/>
  <c r="R1299" i="1" s="1"/>
  <c r="Q1043" i="1"/>
  <c r="R1043" i="1" s="1"/>
  <c r="Q1052" i="1"/>
  <c r="R1052" i="1" s="1"/>
  <c r="Q1054" i="1"/>
  <c r="R1054" i="1" s="1"/>
  <c r="Q1060" i="1"/>
  <c r="R1060" i="1" s="1"/>
  <c r="Q1067" i="1"/>
  <c r="R1067" i="1" s="1"/>
  <c r="Q1074" i="1"/>
  <c r="R1074" i="1" s="1"/>
  <c r="Q854" i="1"/>
  <c r="R854" i="1" s="1"/>
  <c r="Q1288" i="1"/>
  <c r="R1288" i="1" s="1"/>
  <c r="Q1293" i="1"/>
  <c r="R1293" i="1" s="1"/>
  <c r="Q1296" i="1"/>
  <c r="R1296" i="1" s="1"/>
  <c r="Q1339" i="1"/>
  <c r="R1339" i="1" s="1"/>
  <c r="Q1353" i="1"/>
  <c r="R1353" i="1" s="1"/>
  <c r="Q1173" i="1"/>
  <c r="R1173" i="1" s="1"/>
  <c r="Q1000" i="1"/>
  <c r="R1000" i="1" s="1"/>
  <c r="Q1004" i="1"/>
  <c r="R1004" i="1" s="1"/>
  <c r="Q1196" i="1"/>
  <c r="R1196" i="1" s="1"/>
  <c r="Q1199" i="1"/>
  <c r="R1199" i="1" s="1"/>
  <c r="Q1147" i="1"/>
  <c r="R1147" i="1" s="1"/>
  <c r="Q1174" i="1"/>
  <c r="R1174" i="1" s="1"/>
  <c r="Q1206" i="1"/>
  <c r="R1206" i="1" s="1"/>
  <c r="Q1223" i="1"/>
  <c r="R1223" i="1" s="1"/>
  <c r="Q1164" i="1"/>
  <c r="R1164" i="1" s="1"/>
  <c r="Q1215" i="1"/>
  <c r="R1215" i="1" s="1"/>
  <c r="Q1186" i="1"/>
  <c r="R1186" i="1" s="1"/>
  <c r="Q1144" i="1"/>
  <c r="R1144" i="1" s="1"/>
  <c r="Q1038" i="1"/>
  <c r="R1038" i="1" s="1"/>
  <c r="Q1163" i="1"/>
  <c r="R1163" i="1" s="1"/>
  <c r="Q843" i="1"/>
  <c r="R843" i="1" s="1"/>
  <c r="Q1166" i="1"/>
  <c r="R1166" i="1" s="1"/>
  <c r="Q1212" i="1"/>
  <c r="R1212" i="1" s="1"/>
  <c r="Q1214" i="1"/>
  <c r="R1214" i="1" s="1"/>
  <c r="Q1026" i="1"/>
  <c r="R1026" i="1" s="1"/>
  <c r="Q1114" i="1"/>
  <c r="R1114" i="1" s="1"/>
  <c r="Q1204" i="1"/>
  <c r="R1204" i="1" s="1"/>
  <c r="Q840" i="1"/>
  <c r="R840" i="1" s="1"/>
  <c r="Q842" i="1"/>
  <c r="R842" i="1" s="1"/>
  <c r="Q1210" i="1"/>
  <c r="R1210" i="1" s="1"/>
  <c r="Q900" i="1"/>
  <c r="R900" i="1" s="1"/>
  <c r="Q1042" i="1"/>
  <c r="R1042" i="1" s="1"/>
  <c r="Q1056" i="1"/>
  <c r="R1056" i="1" s="1"/>
  <c r="Q1063" i="1"/>
  <c r="R1063" i="1" s="1"/>
  <c r="Q1077" i="1"/>
  <c r="R1077" i="1" s="1"/>
  <c r="Q1045" i="1"/>
  <c r="R1045" i="1" s="1"/>
  <c r="Q1055" i="1"/>
  <c r="R1055" i="1" s="1"/>
  <c r="Q1061" i="1"/>
  <c r="R1061" i="1" s="1"/>
  <c r="Q1068" i="1"/>
  <c r="R1068" i="1" s="1"/>
  <c r="Q1290" i="1"/>
  <c r="R1290" i="1" s="1"/>
  <c r="Q1295" i="1"/>
  <c r="R1295" i="1" s="1"/>
  <c r="Q1328" i="1"/>
  <c r="R1328" i="1" s="1"/>
  <c r="Q1331" i="1"/>
  <c r="R1331" i="1" s="1"/>
  <c r="Q1160" i="1"/>
  <c r="R1160" i="1" s="1"/>
  <c r="Q1091" i="1"/>
  <c r="R1091" i="1" s="1"/>
  <c r="Q1093" i="1"/>
  <c r="R1093" i="1" s="1"/>
  <c r="Q1041" i="1"/>
  <c r="R1041" i="1" s="1"/>
  <c r="Q1048" i="1"/>
  <c r="R1048" i="1" s="1"/>
  <c r="Q1058" i="1"/>
  <c r="R1058" i="1" s="1"/>
  <c r="Q1065" i="1"/>
  <c r="R1065" i="1" s="1"/>
  <c r="Q1072" i="1"/>
  <c r="R1072" i="1" s="1"/>
  <c r="Q1078" i="1"/>
  <c r="R1078" i="1" s="1"/>
  <c r="Q1185" i="1"/>
  <c r="R1185" i="1" s="1"/>
  <c r="Q1289" i="1"/>
  <c r="R1289" i="1" s="1"/>
  <c r="Q1294" i="1"/>
  <c r="R1294" i="1" s="1"/>
  <c r="Q1298" i="1"/>
  <c r="R1298" i="1" s="1"/>
  <c r="Q1330" i="1"/>
  <c r="R1330" i="1" s="1"/>
  <c r="Q1333" i="1"/>
  <c r="R1333" i="1" s="1"/>
  <c r="Q1349" i="1"/>
  <c r="R1349" i="1" s="1"/>
  <c r="Q848" i="1"/>
  <c r="R848" i="1" s="1"/>
  <c r="Q1225" i="1"/>
  <c r="R1225" i="1" s="1"/>
  <c r="Q1096" i="1"/>
  <c r="R1096" i="1" s="1"/>
  <c r="Q1101" i="1"/>
  <c r="R1101" i="1" s="1"/>
  <c r="Q1148" i="1"/>
  <c r="R1148" i="1" s="1"/>
  <c r="Q1150" i="1"/>
  <c r="R1150" i="1" s="1"/>
  <c r="Q841" i="1"/>
  <c r="R841" i="1" s="1"/>
  <c r="Q845" i="1"/>
  <c r="R845" i="1" s="1"/>
  <c r="Q1032" i="1"/>
  <c r="R1032" i="1" s="1"/>
  <c r="Q1229" i="1"/>
  <c r="R1229" i="1" s="1"/>
  <c r="Q1235" i="1"/>
  <c r="R1235" i="1" s="1"/>
  <c r="Q1036" i="1"/>
  <c r="R1036" i="1" s="1"/>
  <c r="Q1187" i="1"/>
  <c r="R1187" i="1" s="1"/>
  <c r="Q1226" i="1"/>
  <c r="R1226" i="1" s="1"/>
  <c r="Q1003" i="1"/>
  <c r="R1003" i="1" s="1"/>
  <c r="Q1161" i="1"/>
  <c r="R1161" i="1" s="1"/>
  <c r="Q1162" i="1"/>
  <c r="R1162" i="1" s="1"/>
  <c r="Q1156" i="1"/>
  <c r="R1156" i="1" s="1"/>
  <c r="Q1033" i="1"/>
  <c r="R1033" i="1" s="1"/>
  <c r="Q909" i="1"/>
  <c r="R909" i="1" s="1"/>
  <c r="Q1177" i="1"/>
  <c r="R1177" i="1" s="1"/>
  <c r="Q851" i="1"/>
  <c r="R851" i="1" s="1"/>
  <c r="Q1001" i="1"/>
  <c r="R1001" i="1" s="1"/>
  <c r="Q1097" i="1"/>
  <c r="R1097" i="1" s="1"/>
  <c r="Q1200" i="1"/>
  <c r="R1200" i="1" s="1"/>
  <c r="Q844" i="1"/>
  <c r="R844" i="1" s="1"/>
  <c r="Q1167" i="1"/>
  <c r="R1167" i="1" s="1"/>
  <c r="Q1034" i="1"/>
  <c r="R1034" i="1" s="1"/>
  <c r="Q1355" i="1"/>
  <c r="R1355" i="1" s="1"/>
  <c r="Q1352" i="1"/>
  <c r="R1352" i="1" s="1"/>
  <c r="Q1059" i="1"/>
  <c r="R1059" i="1" s="1"/>
  <c r="Q1066" i="1"/>
  <c r="R1066" i="1" s="1"/>
  <c r="Q1085" i="1"/>
  <c r="R1085" i="1" s="1"/>
  <c r="Q856" i="1"/>
  <c r="R856" i="1" s="1"/>
  <c r="Q1051" i="1"/>
  <c r="R1051" i="1" s="1"/>
  <c r="Q1057" i="1"/>
  <c r="R1057" i="1" s="1"/>
  <c r="Q1064" i="1"/>
  <c r="R1064" i="1" s="1"/>
  <c r="Q1083" i="1"/>
  <c r="R1083" i="1" s="1"/>
  <c r="Q1191" i="1"/>
  <c r="R1191" i="1" s="1"/>
  <c r="Q1292" i="1"/>
  <c r="R1292" i="1" s="1"/>
  <c r="Q1303" i="1"/>
  <c r="R1303" i="1" s="1"/>
  <c r="Q1291" i="1"/>
  <c r="R1291" i="1" s="1"/>
  <c r="Q1297" i="1"/>
  <c r="R1297" i="1" s="1"/>
  <c r="Q1236" i="1"/>
  <c r="R1236" i="1" s="1"/>
  <c r="Q1094" i="1"/>
  <c r="R1094" i="1" s="1"/>
  <c r="Q1105" i="1"/>
  <c r="R1105" i="1" s="1"/>
  <c r="Q1092" i="1"/>
  <c r="R1092" i="1" s="1"/>
  <c r="Q1017" i="1"/>
  <c r="R1017" i="1" s="1"/>
  <c r="Q1159" i="1"/>
  <c r="R1159" i="1" s="1"/>
  <c r="Q1193" i="1"/>
  <c r="R1193" i="1" s="1"/>
  <c r="Q1027" i="1"/>
  <c r="R1027" i="1" s="1"/>
  <c r="Q1028" i="1"/>
  <c r="R1028" i="1" s="1"/>
  <c r="U2201" i="1" l="1"/>
  <c r="S2201" i="1"/>
  <c r="S76" i="1"/>
  <c r="S50" i="1"/>
  <c r="S1545" i="1"/>
  <c r="S473" i="1"/>
  <c r="S806" i="1"/>
  <c r="S802" i="1"/>
  <c r="S1553" i="1"/>
  <c r="S1377" i="1"/>
  <c r="S1430" i="1"/>
  <c r="S1357" i="1"/>
  <c r="S1396" i="1"/>
  <c r="S1391" i="1"/>
  <c r="S1405" i="1"/>
  <c r="S1385" i="1"/>
  <c r="S1373" i="1"/>
  <c r="S1367" i="1"/>
  <c r="S710" i="1"/>
  <c r="S508" i="1"/>
  <c r="S781" i="1"/>
  <c r="S196" i="1"/>
  <c r="S2142" i="1"/>
  <c r="S2134" i="1"/>
  <c r="S1083" i="1"/>
  <c r="S1057" i="1"/>
  <c r="S1066" i="1"/>
  <c r="S1187" i="1"/>
  <c r="S1061" i="1"/>
  <c r="S1063" i="1"/>
  <c r="S1042" i="1"/>
  <c r="S1114" i="1"/>
  <c r="S397" i="1"/>
  <c r="S398" i="1"/>
  <c r="S399" i="1"/>
  <c r="S401" i="1"/>
  <c r="S404" i="1"/>
  <c r="S405" i="1"/>
  <c r="S407" i="1"/>
  <c r="S409" i="1"/>
  <c r="S411" i="1"/>
  <c r="S413" i="1"/>
  <c r="S415" i="1"/>
  <c r="S416" i="1"/>
  <c r="S418" i="1"/>
  <c r="S419" i="1"/>
  <c r="S420" i="1"/>
  <c r="S435" i="1"/>
  <c r="S437" i="1"/>
  <c r="S439" i="1"/>
  <c r="S441" i="1"/>
  <c r="S445" i="1"/>
  <c r="S447" i="1"/>
  <c r="S449" i="1"/>
  <c r="S451" i="1"/>
  <c r="S476" i="1"/>
  <c r="S481" i="1"/>
  <c r="S483" i="1"/>
  <c r="S486" i="1"/>
  <c r="S488" i="1"/>
  <c r="S489" i="1"/>
  <c r="S491" i="1"/>
  <c r="S493" i="1"/>
  <c r="S499" i="1"/>
  <c r="S503" i="1"/>
  <c r="S506" i="1"/>
  <c r="S511" i="1"/>
  <c r="S513" i="1"/>
  <c r="S501" i="1"/>
  <c r="S516" i="1"/>
  <c r="S518" i="1"/>
  <c r="S520" i="1"/>
  <c r="S572" i="1"/>
  <c r="S539" i="1"/>
  <c r="S530" i="1"/>
  <c r="S609" i="1"/>
  <c r="S544" i="1"/>
  <c r="S571" i="1"/>
  <c r="S573" i="1"/>
  <c r="S582" i="1"/>
  <c r="S696" i="1"/>
  <c r="S698" i="1"/>
  <c r="S700" i="1"/>
  <c r="S702" i="1"/>
  <c r="S708" i="1"/>
  <c r="S713" i="1"/>
  <c r="S780" i="1"/>
  <c r="S785" i="1"/>
  <c r="S817" i="1"/>
  <c r="S818" i="1"/>
  <c r="S819" i="1"/>
  <c r="S821" i="1"/>
  <c r="S823" i="1"/>
  <c r="S825" i="1"/>
  <c r="S826" i="1"/>
  <c r="S828" i="1"/>
  <c r="S830" i="1"/>
  <c r="S831" i="1"/>
  <c r="S832" i="1"/>
  <c r="S834" i="1"/>
  <c r="S206" i="1"/>
  <c r="S148" i="1"/>
  <c r="S2196" i="1"/>
  <c r="S2175" i="1"/>
  <c r="S862" i="1"/>
  <c r="S1241" i="1"/>
  <c r="S706" i="1"/>
  <c r="S298" i="1"/>
  <c r="S236" i="1"/>
  <c r="S2137" i="1"/>
  <c r="S705" i="1"/>
  <c r="S594" i="1"/>
  <c r="S598" i="1"/>
  <c r="S601" i="1"/>
  <c r="S604" i="1"/>
  <c r="S605" i="1"/>
  <c r="S612" i="1"/>
  <c r="S614" i="1"/>
  <c r="S620" i="1"/>
  <c r="S621" i="1"/>
  <c r="S313" i="1"/>
  <c r="S312" i="1"/>
  <c r="S310" i="1"/>
  <c r="S308" i="1"/>
  <c r="S307" i="1"/>
  <c r="S305" i="1"/>
  <c r="S303" i="1"/>
  <c r="S302" i="1"/>
  <c r="S300" i="1"/>
  <c r="S297" i="1"/>
  <c r="S295" i="1"/>
  <c r="S293" i="1"/>
  <c r="S274" i="1"/>
  <c r="S275" i="1"/>
  <c r="S265" i="1"/>
  <c r="S239" i="1"/>
  <c r="S2003" i="1"/>
  <c r="S2020" i="1"/>
  <c r="S151" i="1"/>
  <c r="S153" i="1"/>
  <c r="S155" i="1"/>
  <c r="S158" i="1"/>
  <c r="S160" i="1"/>
  <c r="S162" i="1"/>
  <c r="S1040" i="1"/>
  <c r="S2172" i="1"/>
  <c r="S2188" i="1"/>
  <c r="S854" i="1"/>
  <c r="S1052" i="1"/>
  <c r="S1190" i="1"/>
  <c r="S1170" i="1"/>
  <c r="S1079" i="1"/>
  <c r="S1044" i="1"/>
  <c r="S1189" i="1"/>
  <c r="S1112" i="1"/>
  <c r="S1095" i="1"/>
  <c r="S1081" i="1"/>
  <c r="S1110" i="1"/>
  <c r="S322" i="1"/>
  <c r="S328" i="1"/>
  <c r="S329" i="1"/>
  <c r="S332" i="1"/>
  <c r="S338" i="1"/>
  <c r="S340" i="1"/>
  <c r="S342" i="1"/>
  <c r="S344" i="1"/>
  <c r="S379" i="1"/>
  <c r="S380" i="1"/>
  <c r="S382" i="1"/>
  <c r="S384" i="1"/>
  <c r="S386" i="1"/>
  <c r="S388" i="1"/>
  <c r="S593" i="1"/>
  <c r="S597" i="1"/>
  <c r="S600" i="1"/>
  <c r="S602" i="1"/>
  <c r="S617" i="1"/>
  <c r="S616" i="1"/>
  <c r="S622" i="1"/>
  <c r="S314" i="1"/>
  <c r="S311" i="1"/>
  <c r="S309" i="1"/>
  <c r="S306" i="1"/>
  <c r="S304" i="1"/>
  <c r="S301" i="1"/>
  <c r="S296" i="1"/>
  <c r="S294" i="1"/>
  <c r="S272" i="1"/>
  <c r="S245" i="1"/>
  <c r="S242" i="1"/>
  <c r="S240" i="1"/>
  <c r="S238" i="1"/>
  <c r="S234" i="1"/>
  <c r="S230" i="1"/>
  <c r="S570" i="1"/>
  <c r="S2197" i="1"/>
  <c r="S2185" i="1"/>
  <c r="S479" i="1"/>
  <c r="S509" i="1"/>
  <c r="S2135" i="1"/>
  <c r="S172" i="1"/>
  <c r="S394" i="1"/>
  <c r="S807" i="1"/>
  <c r="S805" i="1"/>
  <c r="S803" i="1"/>
  <c r="S776" i="1"/>
  <c r="S1600" i="1"/>
  <c r="S1597" i="1"/>
  <c r="S1582" i="1"/>
  <c r="S1580" i="1"/>
  <c r="S1578" i="1"/>
  <c r="S1559" i="1"/>
  <c r="S1530" i="1"/>
  <c r="S1455" i="1"/>
  <c r="S1453" i="1"/>
  <c r="S1451" i="1"/>
  <c r="S1449" i="1"/>
  <c r="S1447" i="1"/>
  <c r="S636" i="1"/>
  <c r="S697" i="1"/>
  <c r="S701" i="1"/>
  <c r="S169" i="1"/>
  <c r="S198" i="1"/>
  <c r="S829" i="1"/>
  <c r="S1027" i="1"/>
  <c r="S1159" i="1"/>
  <c r="S1051" i="1"/>
  <c r="S1167" i="1"/>
  <c r="S844" i="1"/>
  <c r="S1162" i="1"/>
  <c r="S1096" i="1"/>
  <c r="S1330" i="1"/>
  <c r="S1298" i="1"/>
  <c r="S1078" i="1"/>
  <c r="S1065" i="1"/>
  <c r="S1058" i="1"/>
  <c r="S1091" i="1"/>
  <c r="S1026" i="1"/>
  <c r="S1214" i="1"/>
  <c r="S1166" i="1"/>
  <c r="S1163" i="1"/>
  <c r="S1147" i="1"/>
  <c r="S1196" i="1"/>
  <c r="S1000" i="1"/>
  <c r="S1353" i="1"/>
  <c r="S1293" i="1"/>
  <c r="S1288" i="1"/>
  <c r="S1067" i="1"/>
  <c r="S1060" i="1"/>
  <c r="S1054" i="1"/>
  <c r="S1043" i="1"/>
  <c r="S1205" i="1"/>
  <c r="S1098" i="1"/>
  <c r="S1080" i="1"/>
  <c r="S962" i="1"/>
  <c r="S1014" i="1"/>
  <c r="S1184" i="1"/>
  <c r="S1049" i="1"/>
  <c r="S1145" i="1"/>
  <c r="S1203" i="1"/>
  <c r="S1111" i="1"/>
  <c r="S1082" i="1"/>
  <c r="S959" i="1"/>
  <c r="S1109" i="1"/>
  <c r="S1035" i="1"/>
  <c r="S1243" i="1"/>
  <c r="S969" i="1"/>
  <c r="S699" i="1"/>
  <c r="S707" i="1"/>
  <c r="S712" i="1"/>
  <c r="S714" i="1"/>
  <c r="S778" i="1"/>
  <c r="S779" i="1"/>
  <c r="S786" i="1"/>
  <c r="S815" i="1"/>
  <c r="S816" i="1"/>
  <c r="S820" i="1"/>
  <c r="S822" i="1"/>
  <c r="S824" i="1"/>
  <c r="S827" i="1"/>
  <c r="S833" i="1"/>
  <c r="S2136" i="1"/>
  <c r="S2144" i="1"/>
  <c r="S2184" i="1"/>
  <c r="S2193" i="1"/>
  <c r="S1092" i="1"/>
  <c r="S1094" i="1"/>
  <c r="S1191" i="1"/>
  <c r="S1064" i="1"/>
  <c r="S1085" i="1"/>
  <c r="S1059" i="1"/>
  <c r="S1177" i="1"/>
  <c r="S1036" i="1"/>
  <c r="S1225" i="1"/>
  <c r="S848" i="1"/>
  <c r="S1048" i="1"/>
  <c r="S1160" i="1"/>
  <c r="S1068" i="1"/>
  <c r="S1055" i="1"/>
  <c r="S1077" i="1"/>
  <c r="S1056" i="1"/>
  <c r="S1186" i="1"/>
  <c r="S1173" i="1"/>
  <c r="S1015" i="1"/>
  <c r="S1047" i="1"/>
  <c r="S1050" i="1"/>
  <c r="S1183" i="1"/>
  <c r="S1075" i="1"/>
  <c r="S1073" i="1"/>
  <c r="S396" i="1"/>
  <c r="S400" i="1"/>
  <c r="S402" i="1"/>
  <c r="S403" i="1"/>
  <c r="S406" i="1"/>
  <c r="S408" i="1"/>
  <c r="S410" i="1"/>
  <c r="S412" i="1"/>
  <c r="S414" i="1"/>
  <c r="S417" i="1"/>
  <c r="S421" i="1"/>
  <c r="S436" i="1"/>
  <c r="S438" i="1"/>
  <c r="S440" i="1"/>
  <c r="S442" i="1"/>
  <c r="S446" i="1"/>
  <c r="S448" i="1"/>
  <c r="S450" i="1"/>
  <c r="S475" i="1"/>
  <c r="S477" i="1"/>
  <c r="S480" i="1"/>
  <c r="S482" i="1"/>
  <c r="S484" i="1"/>
  <c r="S485" i="1"/>
  <c r="S487" i="1"/>
  <c r="S490" i="1"/>
  <c r="S492" i="1"/>
  <c r="S498" i="1"/>
  <c r="S500" i="1"/>
  <c r="S510" i="1"/>
  <c r="S512" i="1"/>
  <c r="S515" i="1"/>
  <c r="S517" i="1"/>
  <c r="S519" i="1"/>
  <c r="S603" i="1"/>
  <c r="S529" i="1"/>
  <c r="S564" i="1"/>
  <c r="S538" i="1"/>
  <c r="S523" i="1"/>
  <c r="S678" i="1"/>
  <c r="S575" i="1"/>
  <c r="S588" i="1"/>
  <c r="S814" i="1"/>
  <c r="S21" i="1"/>
  <c r="S44" i="1"/>
  <c r="S34" i="1"/>
  <c r="S209" i="1"/>
  <c r="S208" i="1"/>
  <c r="S204" i="1"/>
  <c r="S202" i="1"/>
  <c r="S200" i="1"/>
  <c r="S174" i="1"/>
  <c r="S166" i="1"/>
  <c r="S150" i="1"/>
  <c r="S146" i="1"/>
  <c r="S144" i="1"/>
  <c r="S142" i="1"/>
  <c r="S135" i="1"/>
  <c r="S32" i="1"/>
  <c r="S15" i="1"/>
  <c r="S13" i="1"/>
  <c r="S2198" i="1"/>
  <c r="S2194" i="1"/>
  <c r="S2191" i="1"/>
  <c r="S2186" i="1"/>
  <c r="S320" i="1"/>
  <c r="S25" i="1"/>
  <c r="S2132" i="1"/>
  <c r="S2138" i="1"/>
  <c r="S443" i="1"/>
  <c r="S14" i="1"/>
  <c r="S168" i="1"/>
  <c r="S18" i="1"/>
  <c r="S393" i="1"/>
  <c r="S16" i="1"/>
  <c r="S20" i="1"/>
  <c r="S244" i="1"/>
  <c r="S243" i="1"/>
  <c r="S241" i="1"/>
  <c r="S237" i="1"/>
  <c r="S235" i="1"/>
  <c r="S233" i="1"/>
  <c r="S210" i="1"/>
  <c r="S207" i="1"/>
  <c r="S205" i="1"/>
  <c r="S203" i="1"/>
  <c r="S201" i="1"/>
  <c r="S199" i="1"/>
  <c r="S175" i="1"/>
  <c r="S173" i="1"/>
  <c r="S171" i="1"/>
  <c r="S170" i="1"/>
  <c r="S167" i="1"/>
  <c r="S165" i="1"/>
  <c r="S149" i="1"/>
  <c r="S147" i="1"/>
  <c r="S145" i="1"/>
  <c r="S143" i="1"/>
  <c r="S134" i="1"/>
  <c r="S12" i="1"/>
  <c r="S955" i="1"/>
  <c r="S321" i="1"/>
  <c r="S1954" i="1"/>
  <c r="S1560" i="1"/>
  <c r="S2131" i="1"/>
  <c r="S2173" i="1"/>
  <c r="S703" i="1"/>
  <c r="S1028" i="1"/>
  <c r="S1193" i="1"/>
  <c r="S1017" i="1"/>
  <c r="S1105" i="1"/>
  <c r="S856" i="1"/>
  <c r="S1200" i="1"/>
  <c r="S851" i="1"/>
  <c r="S1226" i="1"/>
  <c r="S1349" i="1"/>
  <c r="S1333" i="1"/>
  <c r="S1294" i="1"/>
  <c r="S1289" i="1"/>
  <c r="S1185" i="1"/>
  <c r="S1072" i="1"/>
  <c r="S1041" i="1"/>
  <c r="S1093" i="1"/>
  <c r="S1045" i="1"/>
  <c r="S1199" i="1"/>
  <c r="S1004" i="1"/>
  <c r="S1339" i="1"/>
  <c r="S1296" i="1"/>
  <c r="S1074" i="1"/>
  <c r="S1169" i="1"/>
  <c r="S967" i="1"/>
  <c r="S1300" i="1"/>
  <c r="S957" i="1"/>
  <c r="S1188" i="1"/>
  <c r="S1232" i="1"/>
  <c r="S1207" i="1"/>
  <c r="S1016" i="1"/>
  <c r="S1076" i="1"/>
  <c r="S1104" i="1"/>
  <c r="S1046" i="1"/>
  <c r="S1084" i="1"/>
  <c r="S1103" i="1"/>
  <c r="S1345" i="1"/>
  <c r="S1343" i="1"/>
  <c r="S1341" i="1"/>
  <c r="S638" i="1"/>
  <c r="S640" i="1"/>
  <c r="S642" i="1"/>
  <c r="S644" i="1"/>
  <c r="S646" i="1"/>
  <c r="S658" i="1"/>
  <c r="S660" i="1"/>
  <c r="S662" i="1"/>
  <c r="S389" i="1"/>
  <c r="S666" i="1"/>
  <c r="S667" i="1"/>
  <c r="S669" i="1"/>
  <c r="S673" i="1"/>
  <c r="S675" i="1"/>
  <c r="S677" i="1"/>
  <c r="S679" i="1"/>
  <c r="S502" i="1"/>
  <c r="S735" i="1"/>
  <c r="S739" i="1"/>
  <c r="S810" i="1"/>
  <c r="S773" i="1"/>
  <c r="S766" i="1"/>
  <c r="S767" i="1"/>
  <c r="S770" i="1"/>
  <c r="U1117" i="1"/>
  <c r="S1117" i="1"/>
  <c r="S38" i="1"/>
  <c r="S40" i="1"/>
  <c r="S43" i="1"/>
  <c r="S45" i="1"/>
  <c r="S47" i="1"/>
  <c r="S48" i="1"/>
  <c r="S53" i="1"/>
  <c r="S55" i="1"/>
  <c r="S29" i="1"/>
  <c r="S33" i="1"/>
  <c r="S69" i="1"/>
  <c r="S71" i="1"/>
  <c r="S74" i="1"/>
  <c r="S77" i="1"/>
  <c r="S80" i="1"/>
  <c r="S130" i="1"/>
  <c r="S1523" i="1"/>
  <c r="S2171" i="1"/>
  <c r="S1539" i="1"/>
  <c r="S1551" i="1"/>
  <c r="S24" i="1"/>
  <c r="S211" i="1"/>
  <c r="S1520" i="1"/>
  <c r="S1509" i="1"/>
  <c r="S1485" i="1"/>
  <c r="S1521" i="1"/>
  <c r="S1544" i="1"/>
  <c r="S1547" i="1"/>
  <c r="S1565" i="1"/>
  <c r="S1555" i="1"/>
  <c r="S1557" i="1"/>
  <c r="S1561" i="1"/>
  <c r="S1535" i="1"/>
  <c r="S1558" i="1"/>
  <c r="S1556" i="1"/>
  <c r="S1554" i="1"/>
  <c r="S1534" i="1"/>
  <c r="S1537" i="1"/>
  <c r="S624" i="1"/>
  <c r="S775" i="1"/>
  <c r="S1286" i="1"/>
  <c r="S1284" i="1"/>
  <c r="S1282" i="1"/>
  <c r="S1279" i="1"/>
  <c r="S1277" i="1"/>
  <c r="S1275" i="1"/>
  <c r="S1271" i="1"/>
  <c r="S1269" i="1"/>
  <c r="S1267" i="1"/>
  <c r="S1265" i="1"/>
  <c r="S1261" i="1"/>
  <c r="S865" i="1"/>
  <c r="S1013" i="1"/>
  <c r="S1179" i="1"/>
  <c r="S901" i="1"/>
  <c r="S1885" i="1"/>
  <c r="S1895" i="1"/>
  <c r="S1876" i="1"/>
  <c r="S1956" i="1"/>
  <c r="S1473" i="1"/>
  <c r="S1346" i="1"/>
  <c r="S558" i="1"/>
  <c r="S556" i="1"/>
  <c r="S505" i="1"/>
  <c r="S1180" i="1"/>
  <c r="S1178" i="1"/>
  <c r="S883" i="1"/>
  <c r="S882" i="1"/>
  <c r="S606" i="1"/>
  <c r="S1240" i="1"/>
  <c r="S1239" i="1"/>
  <c r="S562" i="1"/>
  <c r="S371" i="1"/>
  <c r="S521" i="1"/>
  <c r="S365" i="1"/>
  <c r="S777" i="1"/>
  <c r="S2133" i="1"/>
  <c r="S2143" i="1"/>
  <c r="S961" i="1"/>
  <c r="S1416" i="1"/>
  <c r="S1418" i="1"/>
  <c r="S82" i="1"/>
  <c r="S299" i="1"/>
  <c r="S11" i="1"/>
  <c r="S1929" i="1"/>
  <c r="S2004" i="1"/>
  <c r="S2011" i="1"/>
  <c r="S2022" i="1"/>
  <c r="S2200" i="1"/>
  <c r="S364" i="1"/>
  <c r="S804" i="1"/>
  <c r="S711" i="1"/>
  <c r="S704" i="1"/>
  <c r="S81" i="1"/>
  <c r="S78" i="1"/>
  <c r="S46" i="1"/>
  <c r="S246" i="1"/>
  <c r="S1291" i="1"/>
  <c r="S1303" i="1"/>
  <c r="S1097" i="1"/>
  <c r="S1001" i="1"/>
  <c r="S1033" i="1"/>
  <c r="S1235" i="1"/>
  <c r="S1032" i="1"/>
  <c r="S841" i="1"/>
  <c r="S1148" i="1"/>
  <c r="S1331" i="1"/>
  <c r="S1295" i="1"/>
  <c r="S900" i="1"/>
  <c r="S1210" i="1"/>
  <c r="S843" i="1"/>
  <c r="S1144" i="1"/>
  <c r="S1215" i="1"/>
  <c r="S1164" i="1"/>
  <c r="S1223" i="1"/>
  <c r="S1206" i="1"/>
  <c r="S1299" i="1"/>
  <c r="S960" i="1"/>
  <c r="S1227" i="1"/>
  <c r="S1329" i="1"/>
  <c r="S1301" i="1"/>
  <c r="S958" i="1"/>
  <c r="S1153" i="1"/>
  <c r="S1146" i="1"/>
  <c r="S1175" i="1"/>
  <c r="S1102" i="1"/>
  <c r="S1287" i="1"/>
  <c r="S1344" i="1"/>
  <c r="S1342" i="1"/>
  <c r="S317" i="1"/>
  <c r="S356" i="1"/>
  <c r="S358" i="1"/>
  <c r="S367" i="1"/>
  <c r="S377" i="1"/>
  <c r="S17" i="1"/>
  <c r="S19" i="1"/>
  <c r="S39" i="1"/>
  <c r="S41" i="1"/>
  <c r="S42" i="1"/>
  <c r="S49" i="1"/>
  <c r="S51" i="1"/>
  <c r="S52" i="1"/>
  <c r="S54" i="1"/>
  <c r="S28" i="1"/>
  <c r="S30" i="1"/>
  <c r="S70" i="1"/>
  <c r="S72" i="1"/>
  <c r="S73" i="1"/>
  <c r="S75" i="1"/>
  <c r="S619" i="1"/>
  <c r="S345" i="1"/>
  <c r="S2174" i="1"/>
  <c r="S2176" i="1"/>
  <c r="U1179" i="1"/>
  <c r="S1894" i="1"/>
  <c r="S1100" i="1"/>
  <c r="S906" i="1"/>
  <c r="S1908" i="1"/>
  <c r="S1896" i="1"/>
  <c r="S1932" i="1"/>
  <c r="S1941" i="1"/>
  <c r="S1959" i="1"/>
  <c r="S1967" i="1"/>
  <c r="S2013" i="1"/>
  <c r="S2024" i="1"/>
  <c r="S2068" i="1"/>
  <c r="U709" i="1"/>
  <c r="S709" i="1"/>
  <c r="U1230" i="1"/>
  <c r="S1230" i="1"/>
  <c r="S1601" i="1"/>
  <c r="S1598" i="1"/>
  <c r="S1596" i="1"/>
  <c r="S1592" i="1"/>
  <c r="S1581" i="1"/>
  <c r="S1579" i="1"/>
  <c r="S1564" i="1"/>
  <c r="S1524" i="1"/>
  <c r="S1456" i="1"/>
  <c r="S1454" i="1"/>
  <c r="S1452" i="1"/>
  <c r="S1450" i="1"/>
  <c r="S1448" i="1"/>
  <c r="S867" i="1"/>
  <c r="S866" i="1"/>
  <c r="S1378" i="1"/>
  <c r="S1368" i="1"/>
  <c r="S1297" i="1"/>
  <c r="S1292" i="1"/>
  <c r="S1352" i="1"/>
  <c r="S1355" i="1"/>
  <c r="S1161" i="1"/>
  <c r="S1003" i="1"/>
  <c r="S1229" i="1"/>
  <c r="S845" i="1"/>
  <c r="S1101" i="1"/>
  <c r="S1328" i="1"/>
  <c r="S1290" i="1"/>
  <c r="S840" i="1"/>
  <c r="S1204" i="1"/>
  <c r="S1212" i="1"/>
  <c r="S1038" i="1"/>
  <c r="S1174" i="1"/>
  <c r="S1099" i="1"/>
  <c r="S968" i="1"/>
  <c r="S1176" i="1"/>
  <c r="S1332" i="1"/>
  <c r="S963" i="1"/>
  <c r="S1201" i="1"/>
  <c r="S1197" i="1"/>
  <c r="S1242" i="1"/>
  <c r="S1228" i="1"/>
  <c r="S316" i="1"/>
  <c r="S318" i="1"/>
  <c r="S323" i="1"/>
  <c r="S324" i="1"/>
  <c r="S327" i="1"/>
  <c r="S333" i="1"/>
  <c r="S334" i="1"/>
  <c r="S337" i="1"/>
  <c r="S339" i="1"/>
  <c r="S341" i="1"/>
  <c r="S343" i="1"/>
  <c r="S346" i="1"/>
  <c r="S354" i="1"/>
  <c r="S357" i="1"/>
  <c r="S362" i="1"/>
  <c r="S366" i="1"/>
  <c r="S372" i="1"/>
  <c r="S376" i="1"/>
  <c r="S381" i="1"/>
  <c r="S383" i="1"/>
  <c r="S385" i="1"/>
  <c r="S387" i="1"/>
  <c r="S422" i="1"/>
  <c r="S424" i="1"/>
  <c r="S427" i="1"/>
  <c r="S429" i="1"/>
  <c r="S431" i="1"/>
  <c r="S452" i="1"/>
  <c r="S454" i="1"/>
  <c r="S456" i="1"/>
  <c r="S462" i="1"/>
  <c r="S547" i="1"/>
  <c r="S563" i="1"/>
  <c r="S507" i="1"/>
  <c r="S567" i="1"/>
  <c r="S639" i="1"/>
  <c r="S641" i="1"/>
  <c r="S643" i="1"/>
  <c r="S645" i="1"/>
  <c r="S656" i="1"/>
  <c r="S657" i="1"/>
  <c r="S659" i="1"/>
  <c r="S661" i="1"/>
  <c r="S537" i="1"/>
  <c r="S368" i="1"/>
  <c r="S373" i="1"/>
  <c r="S664" i="1"/>
  <c r="S665" i="1"/>
  <c r="S668" i="1"/>
  <c r="S672" i="1"/>
  <c r="S674" i="1"/>
  <c r="S676" i="1"/>
  <c r="S680" i="1"/>
  <c r="S734" i="1"/>
  <c r="S736" i="1"/>
  <c r="S737" i="1"/>
  <c r="S738" i="1"/>
  <c r="S31" i="1"/>
  <c r="S391" i="1"/>
  <c r="S378" i="1"/>
  <c r="S1552" i="1"/>
  <c r="S1425" i="1"/>
  <c r="S1423" i="1"/>
  <c r="S1470" i="1"/>
  <c r="S1442" i="1"/>
  <c r="S1434" i="1"/>
  <c r="S1468" i="1"/>
  <c r="S1466" i="1"/>
  <c r="S1486" i="1"/>
  <c r="S1481" i="1"/>
  <c r="S1536" i="1"/>
  <c r="S1529" i="1"/>
  <c r="S1527" i="1"/>
  <c r="S1477" i="1"/>
  <c r="S1440" i="1"/>
  <c r="S1421" i="1"/>
  <c r="S637" i="1"/>
  <c r="S1603" i="1"/>
  <c r="S625" i="1"/>
  <c r="S2130" i="1"/>
  <c r="S2129" i="1"/>
  <c r="S26" i="1"/>
  <c r="S359" i="1"/>
  <c r="S970" i="1"/>
  <c r="S966" i="1"/>
  <c r="S964" i="1"/>
  <c r="S956" i="1"/>
  <c r="S623" i="1"/>
  <c r="S1340" i="1"/>
  <c r="U1340" i="1"/>
  <c r="S23" i="1"/>
  <c r="U161" i="1"/>
  <c r="S161" i="1"/>
  <c r="S1118" i="1"/>
  <c r="S584" i="1"/>
  <c r="S1891" i="1"/>
  <c r="S1944" i="1"/>
  <c r="U2066" i="1"/>
  <c r="S2066" i="1"/>
  <c r="S1172" i="1"/>
  <c r="S2183" i="1"/>
  <c r="U2183" i="1"/>
  <c r="S1886" i="1"/>
  <c r="S1910" i="1"/>
  <c r="S1897" i="1"/>
  <c r="S1892" i="1"/>
  <c r="S1935" i="1"/>
  <c r="S1942" i="1"/>
  <c r="S1945" i="1"/>
  <c r="S1957" i="1"/>
  <c r="S1968" i="1"/>
  <c r="S1987" i="1"/>
  <c r="S2015" i="1"/>
  <c r="S2032" i="1"/>
  <c r="S2041" i="1"/>
  <c r="S859" i="1"/>
  <c r="S863" i="1"/>
  <c r="S1550" i="1"/>
  <c r="S1531" i="1"/>
  <c r="S1546" i="1"/>
  <c r="S1540" i="1"/>
  <c r="S2140" i="1"/>
  <c r="S2192" i="1"/>
  <c r="S2195" i="1"/>
  <c r="S2199" i="1"/>
  <c r="S2187" i="1"/>
  <c r="S2190" i="1"/>
  <c r="S2145" i="1"/>
  <c r="S2141" i="1"/>
  <c r="S1236" i="1"/>
  <c r="S1034" i="1"/>
  <c r="S909" i="1"/>
  <c r="S1156" i="1"/>
  <c r="S1150" i="1"/>
  <c r="S842" i="1"/>
  <c r="S392" i="1"/>
  <c r="S423" i="1"/>
  <c r="S426" i="1"/>
  <c r="S428" i="1"/>
  <c r="S430" i="1"/>
  <c r="S432" i="1"/>
  <c r="S433" i="1"/>
  <c r="S453" i="1"/>
  <c r="S455" i="1"/>
  <c r="S457" i="1"/>
  <c r="S478" i="1"/>
  <c r="S550" i="1"/>
  <c r="S553" i="1"/>
  <c r="S444" i="1"/>
  <c r="S566" i="1"/>
  <c r="S569" i="1"/>
  <c r="S546" i="1"/>
  <c r="S531" i="1"/>
  <c r="S1562" i="1"/>
  <c r="S1602" i="1"/>
  <c r="S1549" i="1"/>
  <c r="S1130" i="1"/>
  <c r="S1128" i="1"/>
  <c r="S1126" i="1"/>
  <c r="S1124" i="1"/>
  <c r="S1122" i="1"/>
  <c r="S1120" i="1"/>
  <c r="U904" i="1"/>
  <c r="S904" i="1"/>
  <c r="U1979" i="1"/>
  <c r="S1979" i="1"/>
  <c r="U2038" i="1"/>
  <c r="S2038" i="1"/>
  <c r="S2067" i="1"/>
  <c r="U1478" i="1"/>
  <c r="S1478" i="1"/>
  <c r="S1404" i="1"/>
  <c r="S1407" i="1"/>
  <c r="S1400" i="1"/>
  <c r="S1390" i="1"/>
  <c r="S1388" i="1"/>
  <c r="S1386" i="1"/>
  <c r="S1384" i="1"/>
  <c r="S1382" i="1"/>
  <c r="S1380" i="1"/>
  <c r="S1376" i="1"/>
  <c r="S1374" i="1"/>
  <c r="S1372" i="1"/>
  <c r="S1370" i="1"/>
  <c r="S1364" i="1"/>
  <c r="S1358" i="1"/>
  <c r="S808" i="1"/>
  <c r="S809" i="1"/>
  <c r="S811" i="1"/>
  <c r="S812" i="1"/>
  <c r="S813" i="1"/>
  <c r="S768" i="1"/>
  <c r="S715" i="1"/>
  <c r="S1354" i="1"/>
  <c r="S532" i="1"/>
  <c r="S425" i="1"/>
  <c r="S1424" i="1"/>
  <c r="S1471" i="1"/>
  <c r="S1443" i="1"/>
  <c r="S1441" i="1"/>
  <c r="S1469" i="1"/>
  <c r="S1467" i="1"/>
  <c r="S1465" i="1"/>
  <c r="S1482" i="1"/>
  <c r="S1479" i="1"/>
  <c r="S1538" i="1"/>
  <c r="S1427" i="1"/>
  <c r="S1528" i="1"/>
  <c r="S1526" i="1"/>
  <c r="S1476" i="1"/>
  <c r="S1422" i="1"/>
  <c r="S360" i="1"/>
  <c r="S596" i="1"/>
  <c r="S559" i="1"/>
  <c r="S568" i="1"/>
  <c r="S1444" i="1"/>
  <c r="S1445" i="1"/>
  <c r="S1446" i="1"/>
  <c r="S1460" i="1"/>
  <c r="S1461" i="1"/>
  <c r="S1462" i="1"/>
  <c r="S1463" i="1"/>
  <c r="S1522" i="1"/>
  <c r="S1475" i="1"/>
  <c r="S1464" i="1"/>
  <c r="S1433" i="1"/>
  <c r="S1431" i="1"/>
  <c r="S1432" i="1"/>
  <c r="S1429" i="1"/>
  <c r="S1510" i="1"/>
  <c r="S1480" i="1"/>
  <c r="S1519" i="1"/>
  <c r="S1518" i="1"/>
  <c r="S1129" i="1"/>
  <c r="S1127" i="1"/>
  <c r="S1125" i="1"/>
  <c r="S1123" i="1"/>
  <c r="S1121" i="1"/>
  <c r="S1119" i="1"/>
  <c r="S2139" i="1"/>
  <c r="S1285" i="1"/>
  <c r="S1283" i="1"/>
  <c r="S1281" i="1"/>
  <c r="S1280" i="1"/>
  <c r="S1278" i="1"/>
  <c r="S1276" i="1"/>
  <c r="S1274" i="1"/>
  <c r="S1273" i="1"/>
  <c r="S1272" i="1"/>
  <c r="S1270" i="1"/>
  <c r="S1268" i="1"/>
  <c r="S1266" i="1"/>
  <c r="S1264" i="1"/>
  <c r="S1263" i="1"/>
  <c r="S1262" i="1"/>
  <c r="S989" i="1"/>
  <c r="S864" i="1"/>
  <c r="S1012" i="1"/>
  <c r="S1474" i="1"/>
  <c r="S908" i="1"/>
  <c r="S907" i="1"/>
  <c r="S905" i="1"/>
  <c r="S903" i="1"/>
  <c r="S902" i="1"/>
  <c r="S671" i="1"/>
  <c r="S587" i="1"/>
  <c r="S1912" i="1"/>
  <c r="S1893" i="1"/>
  <c r="S1936" i="1"/>
  <c r="S1946" i="1"/>
  <c r="S2016" i="1"/>
  <c r="S2044" i="1"/>
  <c r="U2056" i="1"/>
  <c r="S2056" i="1"/>
  <c r="U152" i="1"/>
  <c r="S152" i="1"/>
  <c r="U156" i="1"/>
  <c r="S156" i="1"/>
  <c r="U1039" i="1"/>
  <c r="S1039" i="1"/>
  <c r="S860" i="1"/>
  <c r="S1888" i="1"/>
  <c r="S1914" i="1"/>
  <c r="S1899" i="1"/>
  <c r="S1926" i="1"/>
  <c r="S1931" i="1"/>
  <c r="S1937" i="1"/>
  <c r="S1943" i="1"/>
  <c r="S1947" i="1"/>
  <c r="S1958" i="1"/>
  <c r="S1171" i="1"/>
  <c r="S861" i="1"/>
  <c r="S2189" i="1"/>
  <c r="S1415" i="1"/>
  <c r="S1410" i="1"/>
  <c r="S1402" i="1"/>
  <c r="S1389" i="1"/>
  <c r="S1387" i="1"/>
  <c r="S1383" i="1"/>
  <c r="S1381" i="1"/>
  <c r="S1379" i="1"/>
  <c r="S1375" i="1"/>
  <c r="S1371" i="1"/>
  <c r="S1369" i="1"/>
  <c r="S1363" i="1"/>
  <c r="S514" i="1"/>
  <c r="S670" i="1"/>
  <c r="S154" i="1"/>
  <c r="S159" i="1"/>
  <c r="S163" i="1"/>
  <c r="U2189" i="1"/>
  <c r="U2209" i="1" l="1"/>
  <c r="Y4" i="1" s="1"/>
  <c r="Y1" i="1" l="1"/>
  <c r="Z4" i="1"/>
</calcChain>
</file>

<file path=xl/sharedStrings.xml><?xml version="1.0" encoding="utf-8"?>
<sst xmlns="http://schemas.openxmlformats.org/spreadsheetml/2006/main" count="13949" uniqueCount="4120">
  <si>
    <t>Mega Glutamin</t>
  </si>
  <si>
    <t>Mega HMB</t>
  </si>
  <si>
    <t>pecan</t>
  </si>
  <si>
    <t>Strawberry</t>
  </si>
  <si>
    <t>Protein power</t>
  </si>
  <si>
    <t>pineapple-mango</t>
  </si>
  <si>
    <t>cherry-guava</t>
  </si>
  <si>
    <t>chocolate-hazelnut</t>
  </si>
  <si>
    <t>pear</t>
  </si>
  <si>
    <t>pink lemonade</t>
  </si>
  <si>
    <t xml:space="preserve">pink lemon </t>
  </si>
  <si>
    <t>wild berry</t>
  </si>
  <si>
    <t>unflavored</t>
  </si>
  <si>
    <t>green apple</t>
  </si>
  <si>
    <t>Crea-Tor</t>
  </si>
  <si>
    <t>Vanilla-cinnamon</t>
  </si>
  <si>
    <t>orange in dark Choco</t>
  </si>
  <si>
    <t>ice tea</t>
  </si>
  <si>
    <t>orange juice</t>
  </si>
  <si>
    <t>french vanilla</t>
  </si>
  <si>
    <t>caramel-capuccino</t>
  </si>
  <si>
    <t>no flavour</t>
  </si>
  <si>
    <t>Grapefruit</t>
  </si>
  <si>
    <t>S</t>
  </si>
  <si>
    <t>M</t>
  </si>
  <si>
    <t>L</t>
  </si>
  <si>
    <t>XL</t>
  </si>
  <si>
    <t>yogurt-pear-raspberry</t>
  </si>
  <si>
    <t>Apple</t>
  </si>
  <si>
    <t>Zinc (25 mg)</t>
  </si>
  <si>
    <t xml:space="preserve">Water Cut </t>
  </si>
  <si>
    <t>Mega Ginseng</t>
  </si>
  <si>
    <t>Vanilla</t>
  </si>
  <si>
    <t>Jumbo Hardcore</t>
  </si>
  <si>
    <t>Креатин</t>
  </si>
  <si>
    <t>.</t>
  </si>
  <si>
    <t>Chondroitin &amp; Glucosamine</t>
  </si>
  <si>
    <t>kiwi-banana</t>
  </si>
  <si>
    <t>lemon-cheesecake</t>
  </si>
  <si>
    <t>Protein Pancake</t>
  </si>
  <si>
    <t>coconut-white choc</t>
  </si>
  <si>
    <t>Big Bang 3.0</t>
  </si>
  <si>
    <t>blueberry</t>
  </si>
  <si>
    <t>guarana</t>
  </si>
  <si>
    <t>tropical punch</t>
  </si>
  <si>
    <t>forest fruit</t>
  </si>
  <si>
    <t>mojito</t>
  </si>
  <si>
    <t>Ginkgo Biloba</t>
  </si>
  <si>
    <t>pineapple-orange</t>
  </si>
  <si>
    <t>vanilla cookie</t>
  </si>
  <si>
    <t>Casein Complex</t>
  </si>
  <si>
    <t xml:space="preserve">Casein Complex </t>
  </si>
  <si>
    <t>Citrulline Malate</t>
  </si>
  <si>
    <t>Collagen Liquid</t>
  </si>
  <si>
    <t>Crea-Bomb</t>
  </si>
  <si>
    <t>pineapple</t>
  </si>
  <si>
    <t xml:space="preserve">ALA </t>
  </si>
  <si>
    <t xml:space="preserve">Amino Magic </t>
  </si>
  <si>
    <t>BCAA Xpress</t>
  </si>
  <si>
    <t>Beta Alanine</t>
  </si>
  <si>
    <t>Caffeine</t>
  </si>
  <si>
    <t>XXXL</t>
  </si>
  <si>
    <t>apple</t>
  </si>
  <si>
    <t>lemon ice-tea</t>
  </si>
  <si>
    <t>orange mango</t>
  </si>
  <si>
    <t>Vitamin E</t>
  </si>
  <si>
    <t>cola</t>
  </si>
  <si>
    <t>Футболка</t>
  </si>
  <si>
    <t>BCAA 6000</t>
  </si>
  <si>
    <t>Liquid BCAA</t>
  </si>
  <si>
    <t>Ami-NO Xpress</t>
  </si>
  <si>
    <t>orange-mango</t>
  </si>
  <si>
    <t>peach ice tea</t>
  </si>
  <si>
    <t>Lemon Cheesecake</t>
  </si>
  <si>
    <t>Hazelnut</t>
  </si>
  <si>
    <t>Cola</t>
  </si>
  <si>
    <t>Orange</t>
  </si>
  <si>
    <t>Cookies &amp; Cream</t>
  </si>
  <si>
    <t>orange</t>
  </si>
  <si>
    <t>coconut</t>
  </si>
  <si>
    <t>XXL</t>
  </si>
  <si>
    <t>Shark Cartilage</t>
  </si>
  <si>
    <t>Peach</t>
  </si>
  <si>
    <t>cactusfig-pineapple</t>
  </si>
  <si>
    <t>tiramisu</t>
  </si>
  <si>
    <t>mango</t>
  </si>
  <si>
    <t>Energy Shot</t>
  </si>
  <si>
    <t>vanilla very berry</t>
  </si>
  <si>
    <t>blood orange</t>
  </si>
  <si>
    <t>Scitec Nutrition</t>
  </si>
  <si>
    <t>pink grapefruit</t>
  </si>
  <si>
    <t>HCA-Chitosan</t>
  </si>
  <si>
    <t>HMB</t>
  </si>
  <si>
    <t>Isotec Endurance</t>
  </si>
  <si>
    <t>lemon</t>
  </si>
  <si>
    <t>Tri-Creatine Malate</t>
  </si>
  <si>
    <t xml:space="preserve">Austin 5 Belt velcro wide </t>
  </si>
  <si>
    <t>http://www.scitecnutrition.com/ru/home.php</t>
  </si>
  <si>
    <t>SCITEC NUTRITION</t>
  </si>
  <si>
    <t>Шорти</t>
  </si>
  <si>
    <t>Lemon</t>
  </si>
  <si>
    <t>Creatine pHX</t>
  </si>
  <si>
    <t>Creatine</t>
  </si>
  <si>
    <t>Creatine Monohydrate</t>
  </si>
  <si>
    <t>Egg Pro</t>
  </si>
  <si>
    <t>Euro Vita-Mins</t>
  </si>
  <si>
    <t>G-Bomb 2.0</t>
  </si>
  <si>
    <t>GH Surge</t>
  </si>
  <si>
    <t>BRUTAL Anadrol</t>
  </si>
  <si>
    <t>cola-lime</t>
  </si>
  <si>
    <t>Strawberry-banana</t>
  </si>
  <si>
    <t>strawberry banana</t>
  </si>
  <si>
    <t>XS</t>
  </si>
  <si>
    <t>brittle white choc.</t>
  </si>
  <si>
    <t>banana-yoghurt</t>
  </si>
  <si>
    <t>Liquid Arginine</t>
  </si>
  <si>
    <t>Arousing apple</t>
  </si>
  <si>
    <t>apple-pear</t>
  </si>
  <si>
    <t>Turbo Ripper</t>
  </si>
  <si>
    <t>Whey Isolate</t>
  </si>
  <si>
    <t>Whey Protein Prof.</t>
  </si>
  <si>
    <t>Bromelain</t>
  </si>
  <si>
    <t>CLA</t>
  </si>
  <si>
    <t>Calcium Magnesium</t>
  </si>
  <si>
    <t>raspberry</t>
  </si>
  <si>
    <t>cherry</t>
  </si>
  <si>
    <t>peach</t>
  </si>
  <si>
    <t>belgian chocolate</t>
  </si>
  <si>
    <t>Cherry</t>
  </si>
  <si>
    <t>Cranberry</t>
  </si>
  <si>
    <t>coconut chocolate</t>
  </si>
  <si>
    <t>Open/Closed sign</t>
  </si>
  <si>
    <t>Money Tray</t>
  </si>
  <si>
    <t xml:space="preserve">BCAA+B6 </t>
  </si>
  <si>
    <t>chocolate-cinnamon</t>
  </si>
  <si>
    <t>Майка</t>
  </si>
  <si>
    <t xml:space="preserve"> </t>
  </si>
  <si>
    <t>Blue grape</t>
  </si>
  <si>
    <t>Tropical fruit</t>
  </si>
  <si>
    <t>Multi Hypotonic Drink concentrate (1:65)</t>
  </si>
  <si>
    <t>100% Creatine Monohydrate</t>
  </si>
  <si>
    <t>blue-grape</t>
  </si>
  <si>
    <t>Гейнер</t>
  </si>
  <si>
    <t>bubble gum</t>
  </si>
  <si>
    <t>chocolate-banana</t>
  </si>
  <si>
    <t>Beef Protein</t>
  </si>
  <si>
    <t>ZMB6</t>
  </si>
  <si>
    <t>AAKG 1000</t>
  </si>
  <si>
    <t xml:space="preserve">Nitrox Therapy </t>
  </si>
  <si>
    <t>almond-chocolate</t>
  </si>
  <si>
    <t>Carni X Liquid 100000</t>
  </si>
  <si>
    <t>chocolate-coconut</t>
  </si>
  <si>
    <t>strawberry white chocolate</t>
  </si>
  <si>
    <t>white chocolate</t>
  </si>
  <si>
    <t>H.O.S. trio pack</t>
  </si>
  <si>
    <t xml:space="preserve">Lactase Enzyme </t>
  </si>
  <si>
    <t>Blueberry</t>
  </si>
  <si>
    <t>lime</t>
  </si>
  <si>
    <t>ВСАА</t>
  </si>
  <si>
    <t>melon</t>
  </si>
  <si>
    <t>hazelnut cream</t>
  </si>
  <si>
    <t>Батончики</t>
  </si>
  <si>
    <t>lemon-lime</t>
  </si>
  <si>
    <t>vanilla</t>
  </si>
  <si>
    <t>strawberry</t>
  </si>
  <si>
    <t>banana</t>
  </si>
  <si>
    <t>Mega MSM</t>
  </si>
  <si>
    <t>Mental Focus</t>
  </si>
  <si>
    <t>Lysine</t>
  </si>
  <si>
    <t>Macatron</t>
  </si>
  <si>
    <t>BiotechUSA</t>
  </si>
  <si>
    <t>watermelon</t>
  </si>
  <si>
    <t>Protein Pudding</t>
  </si>
  <si>
    <t>panna cotta</t>
  </si>
  <si>
    <t>pear-lemon</t>
  </si>
  <si>
    <t>cola lime</t>
  </si>
  <si>
    <t xml:space="preserve">TGH </t>
  </si>
  <si>
    <t>cherry-vanilla</t>
  </si>
  <si>
    <t>Шейкер</t>
  </si>
  <si>
    <t xml:space="preserve">Protein Breakfast </t>
  </si>
  <si>
    <t>brownie choco</t>
  </si>
  <si>
    <t>Hyper Carnitine</t>
  </si>
  <si>
    <t>BCAA+Glutamine Xpress</t>
  </si>
  <si>
    <t>ice tea-peach</t>
  </si>
  <si>
    <t>blue raspberry</t>
  </si>
  <si>
    <t>passion fruit (maracuja)</t>
  </si>
  <si>
    <t>Blue raspberry</t>
  </si>
  <si>
    <t>Chocolate-Chip Cookies</t>
  </si>
  <si>
    <t>Chocolate-Caramel</t>
  </si>
  <si>
    <t>Chocolate-Hazelnut</t>
  </si>
  <si>
    <t>Chocolate-Marzipan</t>
  </si>
  <si>
    <t>Power Pro</t>
  </si>
  <si>
    <t>AAKG 7800</t>
  </si>
  <si>
    <t>L-Arginine</t>
  </si>
  <si>
    <t>Taurine</t>
  </si>
  <si>
    <t>Hydro Whey Zero</t>
  </si>
  <si>
    <t>HCA</t>
  </si>
  <si>
    <t>100% L-Glutamine</t>
  </si>
  <si>
    <t>BCAA 8:1:1 ZERO</t>
  </si>
  <si>
    <t>Magna Shot</t>
  </si>
  <si>
    <t>L-Carnitine + Chrome</t>
  </si>
  <si>
    <t>Super Nova</t>
  </si>
  <si>
    <t>Black Blood CAF+</t>
  </si>
  <si>
    <t>Black Blood NOX+</t>
  </si>
  <si>
    <t>L-Tyrosine 500 mg</t>
  </si>
  <si>
    <t>White chocolate</t>
  </si>
  <si>
    <t>21003110104B</t>
  </si>
  <si>
    <t>21003120103B</t>
  </si>
  <si>
    <t>21003120102B</t>
  </si>
  <si>
    <t>21003120104B</t>
  </si>
  <si>
    <t>MAEXTRA01</t>
  </si>
  <si>
    <t>MAEXTAB01</t>
  </si>
  <si>
    <t>Bourbon vanilla</t>
  </si>
  <si>
    <t xml:space="preserve">Chocolate </t>
  </si>
  <si>
    <t>Banana</t>
  </si>
  <si>
    <t>blueberry-raspberry</t>
  </si>
  <si>
    <t>Клубника</t>
  </si>
  <si>
    <t>Шоколад</t>
  </si>
  <si>
    <t>Ваниль</t>
  </si>
  <si>
    <t>Банан</t>
  </si>
  <si>
    <t>місто отримувача</t>
  </si>
  <si>
    <t>контактний телефон отримувача</t>
  </si>
  <si>
    <t>пріоритетна служба доставки</t>
  </si>
  <si>
    <t>додаткова інформація</t>
  </si>
  <si>
    <t>Знижка</t>
  </si>
  <si>
    <t>До оплати</t>
  </si>
  <si>
    <t>Виробник</t>
  </si>
  <si>
    <t>Категорія</t>
  </si>
  <si>
    <t>Назва</t>
  </si>
  <si>
    <t>В коробці</t>
  </si>
  <si>
    <t>Ціна в грн з урахуванням і уцінки і знижки і курсу</t>
  </si>
  <si>
    <t>Сума</t>
  </si>
  <si>
    <t>Наявність</t>
  </si>
  <si>
    <t>Термін придатності</t>
  </si>
  <si>
    <t>Вага/об'єм/розмір</t>
  </si>
  <si>
    <t>ім'я отримувача</t>
  </si>
  <si>
    <t>ІНШЕ</t>
  </si>
  <si>
    <t>Енергетик</t>
  </si>
  <si>
    <t>Амінокислоти</t>
  </si>
  <si>
    <t>Протеїн</t>
  </si>
  <si>
    <t>Глютамін</t>
  </si>
  <si>
    <t>Вітаміни та мінерали</t>
  </si>
  <si>
    <t>NO Передтренік</t>
  </si>
  <si>
    <t>Передтренік</t>
  </si>
  <si>
    <t>Ізотонік</t>
  </si>
  <si>
    <t>Бустер тестостерону</t>
  </si>
  <si>
    <t>Карбо (вуглеводи)</t>
  </si>
  <si>
    <t>Посттренік</t>
  </si>
  <si>
    <t>Рейтинг</t>
  </si>
  <si>
    <t>*</t>
  </si>
  <si>
    <t>**</t>
  </si>
  <si>
    <t>***</t>
  </si>
  <si>
    <t>****</t>
  </si>
  <si>
    <t>*****</t>
  </si>
  <si>
    <t>******</t>
  </si>
  <si>
    <t>*******</t>
  </si>
  <si>
    <t>Сума замовлення в грн до знижки</t>
  </si>
  <si>
    <t>Для суглобів та зв'язок</t>
  </si>
  <si>
    <t>Pineapple</t>
  </si>
  <si>
    <t>Extrifit</t>
  </si>
  <si>
    <t>Apricot</t>
  </si>
  <si>
    <t>Carni 120000mg Liguid ( 10ml-1200mg )</t>
  </si>
  <si>
    <t>Lemon Orange</t>
  </si>
  <si>
    <t>Mandarin</t>
  </si>
  <si>
    <t>Mojito</t>
  </si>
  <si>
    <t>Peach Ice Tea</t>
  </si>
  <si>
    <t>Raspberry</t>
  </si>
  <si>
    <t>Amino Charge</t>
  </si>
  <si>
    <t xml:space="preserve">Vita Greens &amp; Fruit </t>
  </si>
  <si>
    <t>Бутиль</t>
  </si>
  <si>
    <t>Gym Sack - Scitec black w silver print</t>
  </si>
  <si>
    <t>lifting strap with Scitec logo</t>
  </si>
  <si>
    <t>Paper Bag Big 2017</t>
  </si>
  <si>
    <t>Paper Bag Small 2017</t>
  </si>
  <si>
    <t>Для схуднення</t>
  </si>
  <si>
    <t>21003130103B</t>
  </si>
  <si>
    <t>21003130101B</t>
  </si>
  <si>
    <t>Blue</t>
  </si>
  <si>
    <t>Pink</t>
  </si>
  <si>
    <t>Forest Fruit</t>
  </si>
  <si>
    <t>Hyper Mass</t>
  </si>
  <si>
    <t>Штрихкоди GTIN</t>
  </si>
  <si>
    <t>Code/Art.Nr</t>
  </si>
  <si>
    <t>IronMaxx</t>
  </si>
  <si>
    <t xml:space="preserve">Muscle Mass </t>
  </si>
  <si>
    <t>chocolate-peanut butter</t>
  </si>
  <si>
    <t>Pistachio</t>
  </si>
  <si>
    <t>100% Pure Whey</t>
  </si>
  <si>
    <t>XXL-Measuring Spoon 30cm Length</t>
  </si>
  <si>
    <t>ALC</t>
  </si>
  <si>
    <t>Glutamine Zero</t>
  </si>
  <si>
    <t>Jumbo</t>
  </si>
  <si>
    <t>Unflavoured</t>
  </si>
  <si>
    <t>Kiwi-lime</t>
  </si>
  <si>
    <t>ice tea-lemon</t>
  </si>
  <si>
    <t>Coconut-yogurt</t>
  </si>
  <si>
    <t>Chocolate-banana</t>
  </si>
  <si>
    <t>Saw Palmetto Complex</t>
  </si>
  <si>
    <t>berry-vanilla</t>
  </si>
  <si>
    <t>choco-hazelnut</t>
  </si>
  <si>
    <t>Замовлення</t>
  </si>
  <si>
    <t>REKLAMTASK15</t>
  </si>
  <si>
    <t>REKLAMTASK16</t>
  </si>
  <si>
    <t>REKLAMTASK17</t>
  </si>
  <si>
    <t>Desert</t>
  </si>
  <si>
    <t>POW3RD! 2.0</t>
  </si>
  <si>
    <t xml:space="preserve">Apple pie </t>
  </si>
  <si>
    <t>MAEXZSA01</t>
  </si>
  <si>
    <t>salty caramel</t>
  </si>
  <si>
    <t>rice pudding</t>
  </si>
  <si>
    <t>citrus mix</t>
  </si>
  <si>
    <t>long is. icet</t>
  </si>
  <si>
    <t>Mega Arginine</t>
  </si>
  <si>
    <t>Fat-X</t>
  </si>
  <si>
    <t>TST+GH</t>
  </si>
  <si>
    <t>CO-Q10/50mg</t>
  </si>
  <si>
    <t>Omega-3</t>
  </si>
  <si>
    <t>C1000 + Bioflavonoid</t>
  </si>
  <si>
    <t>Tryptophan</t>
  </si>
  <si>
    <t>Уцінка, акція</t>
  </si>
  <si>
    <t xml:space="preserve">Arnold fitted T-shirt </t>
  </si>
  <si>
    <t xml:space="preserve">Arnold vest </t>
  </si>
  <si>
    <t>Топік</t>
  </si>
  <si>
    <t xml:space="preserve">Brianne top </t>
  </si>
  <si>
    <t xml:space="preserve">Chuck stringer </t>
  </si>
  <si>
    <t xml:space="preserve">Connie laser top </t>
  </si>
  <si>
    <t>Брюки</t>
  </si>
  <si>
    <t xml:space="preserve">Ellie low back top </t>
  </si>
  <si>
    <t xml:space="preserve">Fred T-shirt </t>
  </si>
  <si>
    <t xml:space="preserve">Fay T-shirt </t>
  </si>
  <si>
    <t>Капрі</t>
  </si>
  <si>
    <t xml:space="preserve">Joyce capri </t>
  </si>
  <si>
    <t>Joyce tank top</t>
  </si>
  <si>
    <t xml:space="preserve">Amy hoodie </t>
  </si>
  <si>
    <t>Amy pants</t>
  </si>
  <si>
    <t>BTPCARNSL</t>
  </si>
  <si>
    <t>BTPCARNTM</t>
  </si>
  <si>
    <t>BTPCBRTL</t>
  </si>
  <si>
    <t>BTPCCHKTS</t>
  </si>
  <si>
    <t>BTPCCNTL</t>
  </si>
  <si>
    <t>BTPCCNTM</t>
  </si>
  <si>
    <t>BTPCCNTS</t>
  </si>
  <si>
    <t>BTPCELSL</t>
  </si>
  <si>
    <t>BTPCELSM</t>
  </si>
  <si>
    <t>BTPCELSS</t>
  </si>
  <si>
    <t>BTPCELSXS</t>
  </si>
  <si>
    <t>BTPCFRDSS</t>
  </si>
  <si>
    <t>BTPCFYSL</t>
  </si>
  <si>
    <t>BTPCFYSM</t>
  </si>
  <si>
    <t>BTPCFYSS</t>
  </si>
  <si>
    <t>BTPCFYSXS</t>
  </si>
  <si>
    <t>BTPCJYCLM</t>
  </si>
  <si>
    <t>BTPCJYCTXS</t>
  </si>
  <si>
    <t>BTPCMYHS</t>
  </si>
  <si>
    <t>BTPCMYPM</t>
  </si>
  <si>
    <t>Толстовка з капюшоном</t>
  </si>
  <si>
    <t>Thermo Drine</t>
  </si>
  <si>
    <t>raspberry cheesecake</t>
  </si>
  <si>
    <t>Testo Punch</t>
  </si>
  <si>
    <t>B-Complex</t>
  </si>
  <si>
    <t>Daily Pack</t>
  </si>
  <si>
    <t>Green Coffee</t>
  </si>
  <si>
    <t>Liver Aid</t>
  </si>
  <si>
    <t>Men's Arginine</t>
  </si>
  <si>
    <t>MSM + 1500 Vitamin C</t>
  </si>
  <si>
    <t>Multimineral Complex</t>
  </si>
  <si>
    <t>Multisalt</t>
  </si>
  <si>
    <t>Q10 Coenzyme</t>
  </si>
  <si>
    <t>Spirulina</t>
  </si>
  <si>
    <t>Active Women</t>
  </si>
  <si>
    <t>H2O Q10</t>
  </si>
  <si>
    <t>Arthroxon Plus</t>
  </si>
  <si>
    <t>Tyrosine</t>
  </si>
  <si>
    <t>Lecithin</t>
  </si>
  <si>
    <t>Hyaluronic &amp; Collagen</t>
  </si>
  <si>
    <t>EAA ZERO</t>
  </si>
  <si>
    <t>Nuts and Honey</t>
  </si>
  <si>
    <t>Nuts and Fruits</t>
  </si>
  <si>
    <t>Superhero</t>
  </si>
  <si>
    <t>Vitamin-D3</t>
  </si>
  <si>
    <t>Daily Vita-Min</t>
  </si>
  <si>
    <t>Carni Complex</t>
  </si>
  <si>
    <t>Willmax</t>
  </si>
  <si>
    <t xml:space="preserve">Whey Protein Light 65 % </t>
  </si>
  <si>
    <t>Латте макиато</t>
  </si>
  <si>
    <t>Баунти</t>
  </si>
  <si>
    <t>Шоколад-лесной орех</t>
  </si>
  <si>
    <t>Whey Protein 80%</t>
  </si>
  <si>
    <t>MASS GAINER</t>
  </si>
  <si>
    <t>Willmax (Україна)</t>
  </si>
  <si>
    <t>Tribulus Maximus 1500 mg</t>
  </si>
  <si>
    <t>L-Carnitine 1000 mg</t>
  </si>
  <si>
    <t>Black Test</t>
  </si>
  <si>
    <t xml:space="preserve">Austin_6 для пауерліфтингу, Leather (P) </t>
  </si>
  <si>
    <t>black raspberry</t>
  </si>
  <si>
    <t>Coconut-caramel</t>
  </si>
  <si>
    <t>Lime</t>
  </si>
  <si>
    <t>cherry-lime</t>
  </si>
  <si>
    <t>melon-cola</t>
  </si>
  <si>
    <t>ice coffee</t>
  </si>
  <si>
    <t>Контейнер</t>
  </si>
  <si>
    <t xml:space="preserve">РРЦ Euro </t>
  </si>
  <si>
    <t>Mega Glucosamine</t>
  </si>
  <si>
    <t>Liquid Magnesium</t>
  </si>
  <si>
    <t>L- Glutamine</t>
  </si>
  <si>
    <t>Green Coffee Complex</t>
  </si>
  <si>
    <t>AAKG</t>
  </si>
  <si>
    <t>Amino 5600</t>
  </si>
  <si>
    <t>Super Guarana</t>
  </si>
  <si>
    <t>Vitabolic</t>
  </si>
  <si>
    <t>Calcium Zinc Magnesium</t>
  </si>
  <si>
    <t>Multivitamin for Men</t>
  </si>
  <si>
    <t>Power Pro (Україна)</t>
  </si>
  <si>
    <t>BCAA+Glutamine Zero</t>
  </si>
  <si>
    <t>Blueberry-lime</t>
  </si>
  <si>
    <t>Націнка</t>
  </si>
  <si>
    <t xml:space="preserve">KIT ZERO Bar Flavour Mix </t>
  </si>
  <si>
    <t>Chocolate-brownie</t>
  </si>
  <si>
    <t>Thermo Drine Liquid</t>
  </si>
  <si>
    <t>MULTI PRO PLUS 30</t>
  </si>
  <si>
    <t>CA-HMB 3000</t>
  </si>
  <si>
    <t xml:space="preserve">Micellar Casein </t>
  </si>
  <si>
    <t>salted caramel</t>
  </si>
  <si>
    <t>Mega Omega 3</t>
  </si>
  <si>
    <t>L-Carnitine 35.000 mg + Chrome concentrate</t>
  </si>
  <si>
    <t>Lemon-orange</t>
  </si>
  <si>
    <t>Mango-pineapple</t>
  </si>
  <si>
    <t>Wild Strawberry &amp; mint</t>
  </si>
  <si>
    <t>Chromium Picolinate</t>
  </si>
  <si>
    <t>Go Energy Bar</t>
  </si>
  <si>
    <t>Caffeine+Taurine</t>
  </si>
  <si>
    <t>Fruit punch</t>
  </si>
  <si>
    <t>lemonade</t>
  </si>
  <si>
    <t xml:space="preserve">Carbox </t>
  </si>
  <si>
    <t>Crush Bar</t>
  </si>
  <si>
    <t>One a Day</t>
  </si>
  <si>
    <t>Ice tea-peach</t>
  </si>
  <si>
    <t>Pineapple-mango</t>
  </si>
  <si>
    <t>Ice tea-lemon</t>
  </si>
  <si>
    <t>L-carnitine 100.000 Liquid</t>
  </si>
  <si>
    <t>Multivitamin for Women</t>
  </si>
  <si>
    <t>L-Carnitine ampule 3000</t>
  </si>
  <si>
    <t>Cocoa-Hazelnut</t>
  </si>
  <si>
    <t xml:space="preserve">Vegan Protein </t>
  </si>
  <si>
    <t>Orange-mango</t>
  </si>
  <si>
    <t>Protein Ice Cream</t>
  </si>
  <si>
    <t>Tribooster</t>
  </si>
  <si>
    <t>BCAA 6400</t>
  </si>
  <si>
    <t>Joint-X</t>
  </si>
  <si>
    <t>BCAA Shot</t>
  </si>
  <si>
    <t>smooth</t>
  </si>
  <si>
    <t>crunchy</t>
  </si>
  <si>
    <t>Tropical Fruit</t>
  </si>
  <si>
    <t>Forest Fruits</t>
  </si>
  <si>
    <t>Dark Chocolate</t>
  </si>
  <si>
    <t>Nut nougat</t>
  </si>
  <si>
    <t>Caramel</t>
  </si>
  <si>
    <t>Cheesecake</t>
  </si>
  <si>
    <t>Coconut macaroon</t>
  </si>
  <si>
    <t>Ketchup</t>
  </si>
  <si>
    <t>Thousand Island</t>
  </si>
  <si>
    <t>Barbecue</t>
  </si>
  <si>
    <t xml:space="preserve">Caesar </t>
  </si>
  <si>
    <t>Sweet chili</t>
  </si>
  <si>
    <t>Spicy garlic</t>
  </si>
  <si>
    <t>Chocolate</t>
  </si>
  <si>
    <t>Maple syrup</t>
  </si>
  <si>
    <t>Forest fruit</t>
  </si>
  <si>
    <t>Multivitamin Effervescent tablets</t>
  </si>
  <si>
    <t>Vitamin C Effervescent tablets</t>
  </si>
  <si>
    <t>Oat and fruits bar</t>
  </si>
  <si>
    <t>Oat and nuts bar</t>
  </si>
  <si>
    <t>Effervescent L-Carnitine 500 mg</t>
  </si>
  <si>
    <t>Double chocolate</t>
  </si>
  <si>
    <t>Coconut-vanilla</t>
  </si>
  <si>
    <t>Peanut butter</t>
  </si>
  <si>
    <t>100 tabs</t>
  </si>
  <si>
    <t>Заробіток</t>
  </si>
  <si>
    <t>Смак/колір</t>
  </si>
  <si>
    <t>Caffe Latte</t>
  </si>
  <si>
    <t>120 caps</t>
  </si>
  <si>
    <t>90 caps</t>
  </si>
  <si>
    <t>210 caps</t>
  </si>
  <si>
    <t>60 tabs</t>
  </si>
  <si>
    <t>100 caps</t>
  </si>
  <si>
    <t>120 tabs</t>
  </si>
  <si>
    <t>60 caps</t>
  </si>
  <si>
    <t>20 tabs</t>
  </si>
  <si>
    <t>30 tabs</t>
  </si>
  <si>
    <t>180 caps</t>
  </si>
  <si>
    <t>200 tabs</t>
  </si>
  <si>
    <t>340 tabs</t>
  </si>
  <si>
    <t>300 tabs</t>
  </si>
  <si>
    <t>500 tabs</t>
  </si>
  <si>
    <t>150 caps</t>
  </si>
  <si>
    <t>90 tabs</t>
  </si>
  <si>
    <t>50 caps</t>
  </si>
  <si>
    <t>80 caps</t>
  </si>
  <si>
    <t>30 caps</t>
  </si>
  <si>
    <t>90 softgel caps</t>
  </si>
  <si>
    <t>180 softgel caps</t>
  </si>
  <si>
    <t>250 tabs</t>
  </si>
  <si>
    <t xml:space="preserve">Austin_1 Leather(P) </t>
  </si>
  <si>
    <t>Black</t>
  </si>
  <si>
    <t xml:space="preserve">Austin_2 Split /P/ </t>
  </si>
  <si>
    <t>Natural</t>
  </si>
  <si>
    <t xml:space="preserve">Tropical Blue </t>
  </si>
  <si>
    <t>Biotech Towel</t>
  </si>
  <si>
    <t>100*50 cm</t>
  </si>
  <si>
    <t>Gloves (Berlin)</t>
  </si>
  <si>
    <t>White</t>
  </si>
  <si>
    <t>Grass Green</t>
  </si>
  <si>
    <t>Panther Black</t>
  </si>
  <si>
    <t>Shocking Blue</t>
  </si>
  <si>
    <t>Magic Magenta</t>
  </si>
  <si>
    <t>Opal White</t>
  </si>
  <si>
    <t>Wave+</t>
  </si>
  <si>
    <t>Schocking Blue</t>
  </si>
  <si>
    <t>Wave+ Nano shaker</t>
  </si>
  <si>
    <t>300ml (+150ml)</t>
  </si>
  <si>
    <t>Wave+ Compact shaker</t>
  </si>
  <si>
    <t xml:space="preserve">500ml (+150ml) </t>
  </si>
  <si>
    <t>Red</t>
  </si>
  <si>
    <t>Snow white</t>
  </si>
  <si>
    <t>Gallon Biotech</t>
  </si>
  <si>
    <t>Opal</t>
  </si>
  <si>
    <t>Light blue</t>
  </si>
  <si>
    <t>Black smoked</t>
  </si>
  <si>
    <t>Gym bag BioTechUSA</t>
  </si>
  <si>
    <t>26*12*35 cm</t>
  </si>
  <si>
    <t>32*12*41 cm</t>
  </si>
  <si>
    <t>45*17*48 cm</t>
  </si>
  <si>
    <t>1000 tabs</t>
  </si>
  <si>
    <t>108 caps</t>
  </si>
  <si>
    <t>125 tabs</t>
  </si>
  <si>
    <t>375 tabs</t>
  </si>
  <si>
    <t>250 caps</t>
  </si>
  <si>
    <t>Daa Pro Black Edition</t>
  </si>
  <si>
    <t>140 caps</t>
  </si>
  <si>
    <t>75 caps</t>
  </si>
  <si>
    <t>200 caps</t>
  </si>
  <si>
    <t>chocolate cookie cream</t>
  </si>
  <si>
    <t>Belt Scitec - Extra Support</t>
  </si>
  <si>
    <t>Belt Scitec – Fitness</t>
  </si>
  <si>
    <t>Belt Scitec - Super Power Lifter</t>
  </si>
  <si>
    <t>Belt Scitec - Weight Lifter</t>
  </si>
  <si>
    <t>Glove Scitec - Grey Style</t>
  </si>
  <si>
    <t>Glove Scitec - Pink Style</t>
  </si>
  <si>
    <t>Glove Scitec - Power Style</t>
  </si>
  <si>
    <t>Glove Scitec - Yellow Leather Style</t>
  </si>
  <si>
    <t xml:space="preserve">SN Shorts Girl Green </t>
  </si>
  <si>
    <t xml:space="preserve">SN Shorts Girl White </t>
  </si>
  <si>
    <t xml:space="preserve">T-Shirt Under Armour Black </t>
  </si>
  <si>
    <t>Scitec Booty Band Set (набор)</t>
  </si>
  <si>
    <t>5 шт</t>
  </si>
  <si>
    <t>Bike bottle Scitec</t>
  </si>
  <si>
    <t>650 ml</t>
  </si>
  <si>
    <t>Bike bottle TR scitec</t>
  </si>
  <si>
    <t>Food Container Scitec</t>
  </si>
  <si>
    <t>SHAKER TR SCITEC OLD</t>
  </si>
  <si>
    <t>500 ml</t>
  </si>
  <si>
    <t>Dark opaque</t>
  </si>
  <si>
    <t xml:space="preserve">700 ml </t>
  </si>
  <si>
    <t>SHAKER700 SCITEC OLD</t>
  </si>
  <si>
    <t>Navy Blue</t>
  </si>
  <si>
    <t>SHAKER700 SCITEC TR OLD (прозрачний)</t>
  </si>
  <si>
    <t>700 ml</t>
  </si>
  <si>
    <t>WATER JUG SCITEC</t>
  </si>
  <si>
    <t>1000 ml</t>
  </si>
  <si>
    <t>2200 ml</t>
  </si>
  <si>
    <t xml:space="preserve">Power Pro 36% </t>
  </si>
  <si>
    <t>брют</t>
  </si>
  <si>
    <t>Power Pro 36%</t>
  </si>
  <si>
    <t>Power Pro горіховий NUTELLA 36%</t>
  </si>
  <si>
    <t>йогурт-горіх</t>
  </si>
  <si>
    <t>чорнослив та горіх</t>
  </si>
  <si>
    <t>фісташкове праліне</t>
  </si>
  <si>
    <t>горіх</t>
  </si>
  <si>
    <t>мокачино</t>
  </si>
  <si>
    <t>арахіс та карамель</t>
  </si>
  <si>
    <t>400 g</t>
  </si>
  <si>
    <t>Omega 3-6-9</t>
  </si>
  <si>
    <t>Melatonin</t>
  </si>
  <si>
    <t>150 tabs</t>
  </si>
  <si>
    <t>60 g</t>
  </si>
  <si>
    <t>Power Pro NUTELLA БЕЗ ЦУКРУ 32%</t>
  </si>
  <si>
    <t>Power Pro Protein Bar</t>
  </si>
  <si>
    <t>Power Pro Coconut БЕЗ ЦУКРУ</t>
  </si>
  <si>
    <t>Power Pro Fitness мюсли БЕЗ ЦУКРУ</t>
  </si>
  <si>
    <t>Monster Pak 40</t>
  </si>
  <si>
    <t>1816 g</t>
  </si>
  <si>
    <t>300 g</t>
  </si>
  <si>
    <t>360 g</t>
  </si>
  <si>
    <t>600 ml</t>
  </si>
  <si>
    <t>1000 g</t>
  </si>
  <si>
    <t>200 g</t>
  </si>
  <si>
    <t>50 ml</t>
  </si>
  <si>
    <t>350 ml</t>
  </si>
  <si>
    <t>320 ml</t>
  </si>
  <si>
    <t>45 g</t>
  </si>
  <si>
    <t>40 g</t>
  </si>
  <si>
    <t>480 g</t>
  </si>
  <si>
    <t>30 g</t>
  </si>
  <si>
    <t>500 g</t>
  </si>
  <si>
    <t>28 g</t>
  </si>
  <si>
    <t>454 g</t>
  </si>
  <si>
    <t>908 g</t>
  </si>
  <si>
    <t>2270 g</t>
  </si>
  <si>
    <t>4000 g</t>
  </si>
  <si>
    <t>25 g</t>
  </si>
  <si>
    <t>750 g</t>
  </si>
  <si>
    <t>2000 g</t>
  </si>
  <si>
    <t>330 ml</t>
  </si>
  <si>
    <t>320 g</t>
  </si>
  <si>
    <t>20х25 ml</t>
  </si>
  <si>
    <t>240 g</t>
  </si>
  <si>
    <t>250 g</t>
  </si>
  <si>
    <t>700 g</t>
  </si>
  <si>
    <t>9 g</t>
  </si>
  <si>
    <t>20x60 ml</t>
  </si>
  <si>
    <t>350 g</t>
  </si>
  <si>
    <t>420 g</t>
  </si>
  <si>
    <t>330 g</t>
  </si>
  <si>
    <t>17 g</t>
  </si>
  <si>
    <t>340 g</t>
  </si>
  <si>
    <t>680 g</t>
  </si>
  <si>
    <t>282 g</t>
  </si>
  <si>
    <t>30 packs</t>
  </si>
  <si>
    <t>150 g</t>
  </si>
  <si>
    <t>40 g/bar</t>
  </si>
  <si>
    <t>70 g/bar</t>
  </si>
  <si>
    <t>50 g/bar</t>
  </si>
  <si>
    <t>10x50 g</t>
  </si>
  <si>
    <t>35 g/bar</t>
  </si>
  <si>
    <t>64 g/bar</t>
  </si>
  <si>
    <t>450 g</t>
  </si>
  <si>
    <t>750 ml</t>
  </si>
  <si>
    <t>300 ml</t>
  </si>
  <si>
    <t>600 g</t>
  </si>
  <si>
    <t>600 ml(+250ml+100ml)</t>
  </si>
  <si>
    <t>570 g</t>
  </si>
  <si>
    <t>440 g</t>
  </si>
  <si>
    <t>1800 g</t>
  </si>
  <si>
    <t>280 g</t>
  </si>
  <si>
    <t>825 g</t>
  </si>
  <si>
    <t>2350 g</t>
  </si>
  <si>
    <t>920 g</t>
  </si>
  <si>
    <t>660 g</t>
  </si>
  <si>
    <t>900 g</t>
  </si>
  <si>
    <t>1530 g</t>
  </si>
  <si>
    <t>3060 g</t>
  </si>
  <si>
    <t>1500 g</t>
  </si>
  <si>
    <t>1036 g</t>
  </si>
  <si>
    <t>285 g</t>
  </si>
  <si>
    <t>50 g</t>
  </si>
  <si>
    <t>Opaque smoke</t>
  </si>
  <si>
    <t>40 packs</t>
  </si>
  <si>
    <t xml:space="preserve">Black Burn </t>
  </si>
  <si>
    <t xml:space="preserve">Glutamine Peptide </t>
  </si>
  <si>
    <t xml:space="preserve">AFTER </t>
  </si>
  <si>
    <t xml:space="preserve">Collagen </t>
  </si>
  <si>
    <t xml:space="preserve">Magnesium + Chelate </t>
  </si>
  <si>
    <t xml:space="preserve">Fiber Complex </t>
  </si>
  <si>
    <t xml:space="preserve">накладки Grip Pad </t>
  </si>
  <si>
    <t xml:space="preserve">Peanut Butter </t>
  </si>
  <si>
    <t xml:space="preserve">Protein Cream </t>
  </si>
  <si>
    <t xml:space="preserve">Zero Drops </t>
  </si>
  <si>
    <t xml:space="preserve">Zero Sauce </t>
  </si>
  <si>
    <t xml:space="preserve">Zero Syrup </t>
  </si>
  <si>
    <t xml:space="preserve">Iso Whey Zero Black </t>
  </si>
  <si>
    <t xml:space="preserve">Amino Energy Zero with Electrolytes </t>
  </si>
  <si>
    <t xml:space="preserve">Ashwagandha </t>
  </si>
  <si>
    <t xml:space="preserve">Fenugreek </t>
  </si>
  <si>
    <t xml:space="preserve">L-Lysine </t>
  </si>
  <si>
    <t xml:space="preserve">L-Tryptophan </t>
  </si>
  <si>
    <t xml:space="preserve">Maca </t>
  </si>
  <si>
    <t xml:space="preserve">Synephrine </t>
  </si>
  <si>
    <t xml:space="preserve">IsoTonic </t>
  </si>
  <si>
    <t>210 g</t>
  </si>
  <si>
    <t>Cookies&amp;cream</t>
  </si>
  <si>
    <t>Recovery Gel</t>
  </si>
  <si>
    <t>Energy Gel</t>
  </si>
  <si>
    <t>Energy Gel Pro</t>
  </si>
  <si>
    <t>Vitamin D3</t>
  </si>
  <si>
    <t>375 g</t>
  </si>
  <si>
    <t>chocolate</t>
  </si>
  <si>
    <t>Instant Oats</t>
  </si>
  <si>
    <t>Protein Bar</t>
  </si>
  <si>
    <t>ZERO Bar</t>
  </si>
  <si>
    <t>CARNI 60000mg Liguid (10ml-600mg)</t>
  </si>
  <si>
    <t>Lunch bag 2freeze gel,6food con SC Pink</t>
  </si>
  <si>
    <t>Creatine Zero Effervescent</t>
  </si>
  <si>
    <t>CLA 400</t>
  </si>
  <si>
    <t>Vita Complex</t>
  </si>
  <si>
    <t xml:space="preserve">BCAA Zero </t>
  </si>
  <si>
    <t>Базова ціна</t>
  </si>
  <si>
    <t>Курс EUR</t>
  </si>
  <si>
    <t>Ca-D3-K2</t>
  </si>
  <si>
    <t>Milk Thistle</t>
  </si>
  <si>
    <t>65 g</t>
  </si>
  <si>
    <t>Black biscuit</t>
  </si>
  <si>
    <t>Термін решти</t>
  </si>
  <si>
    <t>Nuts Bar з арахісом та карамеллю БЕЗ ЦУКРУ</t>
  </si>
  <si>
    <t>Panax Ginseng</t>
  </si>
  <si>
    <t>Protein Oatmeal</t>
  </si>
  <si>
    <t>Banana-apple</t>
  </si>
  <si>
    <t>Chocolate-black cherry-sour cherry</t>
  </si>
  <si>
    <t>Liquid Amino</t>
  </si>
  <si>
    <t>Vitamin C 1000 Bioflavonoids</t>
  </si>
  <si>
    <t>EAA Caps</t>
  </si>
  <si>
    <t>Passion fruit</t>
  </si>
  <si>
    <t>Pink grapefruit</t>
  </si>
  <si>
    <t>20х60 ml</t>
  </si>
  <si>
    <t>Black Burn</t>
  </si>
  <si>
    <t>Thermo Shot</t>
  </si>
  <si>
    <t>Black Blood Shot</t>
  </si>
  <si>
    <t>Citrulline Malate Powder</t>
  </si>
  <si>
    <t>Маска з логотипом</t>
  </si>
  <si>
    <t>Маска</t>
  </si>
  <si>
    <t>Genius Nutrition</t>
  </si>
  <si>
    <t>GNA146</t>
  </si>
  <si>
    <t xml:space="preserve">BCAA-X5 </t>
  </si>
  <si>
    <t>Green apple</t>
  </si>
  <si>
    <t>Kiwi-strawberry</t>
  </si>
  <si>
    <t>Lychee</t>
  </si>
  <si>
    <t>Mango</t>
  </si>
  <si>
    <t>Red energy</t>
  </si>
  <si>
    <t>Watermelon</t>
  </si>
  <si>
    <t xml:space="preserve">Bulk-XT </t>
  </si>
  <si>
    <t xml:space="preserve">Carnogen beta-alanine </t>
  </si>
  <si>
    <t>Citruline</t>
  </si>
  <si>
    <t>Collagen-X5 powder</t>
  </si>
  <si>
    <t>Wild strawberry</t>
  </si>
  <si>
    <t>Collagen-X5 liquid</t>
  </si>
  <si>
    <t>CREATINE MONOHYDRATE</t>
  </si>
  <si>
    <t>Curcumin-XT</t>
  </si>
  <si>
    <t>EnzyFuse</t>
  </si>
  <si>
    <t>Flex-gn</t>
  </si>
  <si>
    <t>Fury extreme</t>
  </si>
  <si>
    <t xml:space="preserve">400 g </t>
  </si>
  <si>
    <t>Sour apple</t>
  </si>
  <si>
    <t>Fury Extreme Shot</t>
  </si>
  <si>
    <t>iBCAA caps</t>
  </si>
  <si>
    <t>iBCAA powder</t>
  </si>
  <si>
    <t xml:space="preserve">iBurn </t>
  </si>
  <si>
    <t xml:space="preserve">iCarnitine </t>
  </si>
  <si>
    <t xml:space="preserve">iGlutamine </t>
  </si>
  <si>
    <t>iMass</t>
  </si>
  <si>
    <t xml:space="preserve">2500 g </t>
  </si>
  <si>
    <t>Peanut Butter</t>
  </si>
  <si>
    <t xml:space="preserve">Probiotic </t>
  </si>
  <si>
    <t>Tribulus</t>
  </si>
  <si>
    <t xml:space="preserve">Royal Shaker black </t>
  </si>
  <si>
    <t xml:space="preserve">Royal Shaker black/transparent </t>
  </si>
  <si>
    <t xml:space="preserve">Royal Shaker black/white </t>
  </si>
  <si>
    <t>Shaker Warcry Neon Green</t>
  </si>
  <si>
    <t>Shaker Warcry Neon Pink</t>
  </si>
  <si>
    <t xml:space="preserve">Shaker Warcry Neon Yellow </t>
  </si>
  <si>
    <t xml:space="preserve">Shaker Warcry White </t>
  </si>
  <si>
    <t xml:space="preserve">Royal Shaker black/grey </t>
  </si>
  <si>
    <t xml:space="preserve">Shaker small black/transparent </t>
  </si>
  <si>
    <t>Zinc Citrate Sport</t>
  </si>
  <si>
    <t>Vegan Bar</t>
  </si>
  <si>
    <t>Saw Palmetto</t>
  </si>
  <si>
    <t>https://geniusnutrition.eu/</t>
  </si>
  <si>
    <t>Carnitine Tartrate</t>
  </si>
  <si>
    <t xml:space="preserve">Mega Amino </t>
  </si>
  <si>
    <t>Мірна ложка</t>
  </si>
  <si>
    <t>Накладки</t>
  </si>
  <si>
    <t>Полотенце</t>
  </si>
  <si>
    <t>Лямки</t>
  </si>
  <si>
    <t>Рюкзак</t>
  </si>
  <si>
    <t>Тарілка для грошей</t>
  </si>
  <si>
    <t>Табличка</t>
  </si>
  <si>
    <t>Пакет</t>
  </si>
  <si>
    <t>Рукавиці</t>
  </si>
  <si>
    <t>Ремінь</t>
  </si>
  <si>
    <t>Чіпси</t>
  </si>
  <si>
    <t>iCarnitine Liquid 100000</t>
  </si>
  <si>
    <t>Сумка для обіду</t>
  </si>
  <si>
    <t>Резинки</t>
  </si>
  <si>
    <t>6110 30 91 00</t>
  </si>
  <si>
    <t>6109 10 00 00</t>
  </si>
  <si>
    <t>Код УКТЗЕД</t>
  </si>
  <si>
    <t>Протеїнові млинці</t>
  </si>
  <si>
    <t>Протеїновий пудинг</t>
  </si>
  <si>
    <t>Протеїновий сніданок</t>
  </si>
  <si>
    <t>Вівсянка</t>
  </si>
  <si>
    <t>Карнітин</t>
  </si>
  <si>
    <t>Бинти боксерські</t>
  </si>
  <si>
    <t>Протеїнове масло</t>
  </si>
  <si>
    <t>Протеїнова вівсянка</t>
  </si>
  <si>
    <t>Соус</t>
  </si>
  <si>
    <t>Сироп</t>
  </si>
  <si>
    <t>Протеїновий кекс</t>
  </si>
  <si>
    <t>Протеїнове морозиво</t>
  </si>
  <si>
    <t>Ароматизовані краплі</t>
  </si>
  <si>
    <t>Protein Gusto Mug Cake</t>
  </si>
  <si>
    <t>Protein Gusto Pancake</t>
  </si>
  <si>
    <t>Crea ZERO</t>
  </si>
  <si>
    <t>Carni Elite</t>
  </si>
  <si>
    <t>BCAA 8:1:1</t>
  </si>
  <si>
    <t>AAKG Shock</t>
  </si>
  <si>
    <t>Beta Alanine Powder</t>
  </si>
  <si>
    <t>L-Arginine Powder</t>
  </si>
  <si>
    <t>Vitamine D3</t>
  </si>
  <si>
    <t>Omega 3</t>
  </si>
  <si>
    <t>neon yellow</t>
  </si>
  <si>
    <t>opaque smoke</t>
  </si>
  <si>
    <t>opaque white lid white</t>
  </si>
  <si>
    <t>red</t>
  </si>
  <si>
    <t>Fiber Mix</t>
  </si>
  <si>
    <t>Liquid Curcuma</t>
  </si>
  <si>
    <t>Eggshell membrane</t>
  </si>
  <si>
    <t>SHAKER NEW</t>
  </si>
  <si>
    <t>Кепка з гоготипом</t>
  </si>
  <si>
    <t>Кепка</t>
  </si>
  <si>
    <t>Цукерки "PROMETHEUS" з арахісом</t>
  </si>
  <si>
    <t>Цукерки "Nuts Bar mini" з кармеллю та смаженим арахісом</t>
  </si>
  <si>
    <t xml:space="preserve">Цукерки "Coconut mini" без додавання цукру  </t>
  </si>
  <si>
    <t>18 tabs</t>
  </si>
  <si>
    <t>Immune + Biotiq</t>
  </si>
  <si>
    <t>18 + 18 caps</t>
  </si>
  <si>
    <t>Vegan Multivitamin</t>
  </si>
  <si>
    <t>Kiwi Strawberry</t>
  </si>
  <si>
    <t>Gluta-X5</t>
  </si>
  <si>
    <t>405 g</t>
  </si>
  <si>
    <t>Pear</t>
  </si>
  <si>
    <t>Green Apple</t>
  </si>
  <si>
    <t>Ice Lemonade</t>
  </si>
  <si>
    <t>HMB-HD</t>
  </si>
  <si>
    <t>iAmino</t>
  </si>
  <si>
    <t>Crea F7</t>
  </si>
  <si>
    <t>Nectarine Juice</t>
  </si>
  <si>
    <t>Warcry Origins</t>
  </si>
  <si>
    <t>Strawberry Citrus</t>
  </si>
  <si>
    <t>Warcry Energy</t>
  </si>
  <si>
    <t>Sour Watermelon</t>
  </si>
  <si>
    <t>Pineapple-Mango</t>
  </si>
  <si>
    <t>Whisper 2.0</t>
  </si>
  <si>
    <t>Lemon Iced Tea</t>
  </si>
  <si>
    <t>Warcry Liquid Shot</t>
  </si>
  <si>
    <t>100 ml</t>
  </si>
  <si>
    <t>Fury Extreme Sachet</t>
  </si>
  <si>
    <t>18 g</t>
  </si>
  <si>
    <t>Raspberry Bomb</t>
  </si>
  <si>
    <t>Whisper 2.0 Sachet</t>
  </si>
  <si>
    <t>iVitamins</t>
  </si>
  <si>
    <t>Magnesium</t>
  </si>
  <si>
    <t>ZMA Sport</t>
  </si>
  <si>
    <t xml:space="preserve">Vitamin C </t>
  </si>
  <si>
    <t>Vitamin K2</t>
  </si>
  <si>
    <t>Biotin B7</t>
  </si>
  <si>
    <t>Vitamin C Powder</t>
  </si>
  <si>
    <t>Unflovered</t>
  </si>
  <si>
    <t>Synefrin 30</t>
  </si>
  <si>
    <t>Ashwagandha</t>
  </si>
  <si>
    <t>Flex-X5</t>
  </si>
  <si>
    <t>Melatonin-X3</t>
  </si>
  <si>
    <t>GABA + B6</t>
  </si>
  <si>
    <t>L-Theanine</t>
  </si>
  <si>
    <t>Livonac 750</t>
  </si>
  <si>
    <t>Rhodiola Rosea</t>
  </si>
  <si>
    <t>iTest</t>
  </si>
  <si>
    <t>GNA005</t>
  </si>
  <si>
    <t>Gallon Water</t>
  </si>
  <si>
    <t>GNA048</t>
  </si>
  <si>
    <t>Warcry Water Bottle</t>
  </si>
  <si>
    <t>Vitamin-X5</t>
  </si>
  <si>
    <t xml:space="preserve">ElitePak </t>
  </si>
  <si>
    <t>30 pack</t>
  </si>
  <si>
    <t xml:space="preserve">Royal Shaker White </t>
  </si>
  <si>
    <t>Royal Shaker red</t>
  </si>
  <si>
    <t>Таблетниця</t>
  </si>
  <si>
    <t>peanut butter</t>
  </si>
  <si>
    <t>Протеїновий брауні</t>
  </si>
  <si>
    <t>Protein Brownie</t>
  </si>
  <si>
    <t>Vitamins B+</t>
  </si>
  <si>
    <t>Hot Blood Hardcore</t>
  </si>
  <si>
    <t>red fruits</t>
  </si>
  <si>
    <t>blackcurrant goji berry</t>
  </si>
  <si>
    <t>80 ml</t>
  </si>
  <si>
    <t>Резинки (5 штук)</t>
  </si>
  <si>
    <t>Black Biscuit</t>
  </si>
  <si>
    <t>Coconut Dream</t>
  </si>
  <si>
    <t>Triple Chocolate</t>
  </si>
  <si>
    <t>Supercarb Xpress</t>
  </si>
  <si>
    <t xml:space="preserve">Iso Clear Protein </t>
  </si>
  <si>
    <t>Unflavored</t>
  </si>
  <si>
    <t>Raspberry tea</t>
  </si>
  <si>
    <t xml:space="preserve">1025 g </t>
  </si>
  <si>
    <t>Mango-peach</t>
  </si>
  <si>
    <t>Green tea-kiwi</t>
  </si>
  <si>
    <t xml:space="preserve">3180 g </t>
  </si>
  <si>
    <t>Rich chocolate</t>
  </si>
  <si>
    <t>black</t>
  </si>
  <si>
    <t>white</t>
  </si>
  <si>
    <t xml:space="preserve">Beef Muscle </t>
  </si>
  <si>
    <t>Anniversary Man T-Shirt</t>
  </si>
  <si>
    <t>Anniversary Woman T-Shirt</t>
  </si>
  <si>
    <t>100% Man T-Shirt</t>
  </si>
  <si>
    <t>100% Woman T-Shirt</t>
  </si>
  <si>
    <t>Basic Man T-Shirt</t>
  </si>
  <si>
    <t>Basic Woman T-Shirt</t>
  </si>
  <si>
    <t>Coconut</t>
  </si>
  <si>
    <t>Arginine AKG</t>
  </si>
  <si>
    <t>кокос</t>
  </si>
  <si>
    <t>журавлина</t>
  </si>
  <si>
    <t>ZMB</t>
  </si>
  <si>
    <t>hazelnut-walnut</t>
  </si>
  <si>
    <t>Collagen Xpress</t>
  </si>
  <si>
    <t>475 g</t>
  </si>
  <si>
    <t>Pomegranate grapefruit</t>
  </si>
  <si>
    <t>Gym Sack - Scitec red with white print</t>
  </si>
  <si>
    <t>cookies &amp; cream</t>
  </si>
  <si>
    <t>pistachio</t>
  </si>
  <si>
    <t>strawberry white choc.</t>
  </si>
  <si>
    <t>Pumpkin Seed Oil</t>
  </si>
  <si>
    <t>One A Day Professional</t>
  </si>
  <si>
    <t xml:space="preserve">Лісова ягода </t>
  </si>
  <si>
    <t>strawberry yoghurt</t>
  </si>
  <si>
    <t>Muscle Pro</t>
  </si>
  <si>
    <t>РРЦ в грн</t>
  </si>
  <si>
    <t>OstroVit</t>
  </si>
  <si>
    <t>https://ostrovit.com/en/</t>
  </si>
  <si>
    <t xml:space="preserve">strawberry </t>
  </si>
  <si>
    <t>Fat Burner For Woman</t>
  </si>
  <si>
    <t xml:space="preserve">60 caps </t>
  </si>
  <si>
    <t>L-Carnitine 1000</t>
  </si>
  <si>
    <t>L-carnitine Shot</t>
  </si>
  <si>
    <t xml:space="preserve">80 ml </t>
  </si>
  <si>
    <t>BCAA + Glutamine</t>
  </si>
  <si>
    <t xml:space="preserve">lemon </t>
  </si>
  <si>
    <t xml:space="preserve">orange </t>
  </si>
  <si>
    <t>BCAA 2-1-1</t>
  </si>
  <si>
    <t>BCAA Instant</t>
  </si>
  <si>
    <t xml:space="preserve">green apple </t>
  </si>
  <si>
    <t xml:space="preserve">mango </t>
  </si>
  <si>
    <t xml:space="preserve">watermelon </t>
  </si>
  <si>
    <t>Glutamine</t>
  </si>
  <si>
    <t xml:space="preserve">natural </t>
  </si>
  <si>
    <t>A-AKG</t>
  </si>
  <si>
    <t>Arginine</t>
  </si>
  <si>
    <t>Beta-Alanine</t>
  </si>
  <si>
    <t>Citrulline</t>
  </si>
  <si>
    <t xml:space="preserve">cranberry </t>
  </si>
  <si>
    <t xml:space="preserve">pear </t>
  </si>
  <si>
    <t>Guarana Shot</t>
  </si>
  <si>
    <t>Pre Workout Shot</t>
  </si>
  <si>
    <t>Pump Extreme</t>
  </si>
  <si>
    <t xml:space="preserve">black currant </t>
  </si>
  <si>
    <t xml:space="preserve">grapefruit </t>
  </si>
  <si>
    <t>Chondroitin</t>
  </si>
  <si>
    <t>Glucosamine + MSM + Chondroitin</t>
  </si>
  <si>
    <t>100% Vit&amp;Min</t>
  </si>
  <si>
    <t>CLA 1000</t>
  </si>
  <si>
    <t>GABA plus</t>
  </si>
  <si>
    <t>Hyaluronic Acid</t>
  </si>
  <si>
    <t>Magnez Max Skurcz</t>
  </si>
  <si>
    <t xml:space="preserve">60 tabs </t>
  </si>
  <si>
    <t xml:space="preserve">180 tabs </t>
  </si>
  <si>
    <t>Mg + B6</t>
  </si>
  <si>
    <t>MgZB</t>
  </si>
  <si>
    <t xml:space="preserve">180 caps </t>
  </si>
  <si>
    <t xml:space="preserve">90 caps </t>
  </si>
  <si>
    <t>Potassium</t>
  </si>
  <si>
    <t>Vitamin B Complex</t>
  </si>
  <si>
    <t xml:space="preserve">Vitamin D3 + K2 </t>
  </si>
  <si>
    <t>Shaker</t>
  </si>
  <si>
    <t xml:space="preserve">yellow </t>
  </si>
  <si>
    <t>Shaker Premium with 2 pill boxes and mixing ball</t>
  </si>
  <si>
    <t>450 ml</t>
  </si>
  <si>
    <t xml:space="preserve">black </t>
  </si>
  <si>
    <t xml:space="preserve">gray </t>
  </si>
  <si>
    <t>Zinc Picolinate</t>
  </si>
  <si>
    <t>Vegan Protein</t>
  </si>
  <si>
    <t>Thermo-X</t>
  </si>
  <si>
    <t>Diet Shake</t>
  </si>
  <si>
    <t>720 g</t>
  </si>
  <si>
    <t>All Aminos</t>
  </si>
  <si>
    <t>green tea raspberry</t>
  </si>
  <si>
    <t>lemon orange</t>
  </si>
  <si>
    <t>watermelon hibiscus</t>
  </si>
  <si>
    <t>Hydro Isolate</t>
  </si>
  <si>
    <t>Mega EAA</t>
  </si>
  <si>
    <t>240 caps</t>
  </si>
  <si>
    <t>apricot</t>
  </si>
  <si>
    <t>Ice Candy</t>
  </si>
  <si>
    <t>Green-HD</t>
  </si>
  <si>
    <t>HydroHD 2.0</t>
  </si>
  <si>
    <t>Isolate-X5</t>
  </si>
  <si>
    <t>Choco-Hazelnut</t>
  </si>
  <si>
    <t>Choco-Raspberry</t>
  </si>
  <si>
    <t>Vanilla Ice-Cream</t>
  </si>
  <si>
    <t>Wheysquick Chocolate</t>
  </si>
  <si>
    <t>Wild Strawberry</t>
  </si>
  <si>
    <t>33 g /sachet</t>
  </si>
  <si>
    <t>iWhey</t>
  </si>
  <si>
    <t>Chocolate Dreams</t>
  </si>
  <si>
    <t>iWhey isolate</t>
  </si>
  <si>
    <t>Blueberry Muffin</t>
  </si>
  <si>
    <t>Italian Caffe Late</t>
  </si>
  <si>
    <t>iWhey Isolate sachet</t>
  </si>
  <si>
    <t>Precise Whey</t>
  </si>
  <si>
    <t xml:space="preserve">Steak-HP </t>
  </si>
  <si>
    <t>Red Apple</t>
  </si>
  <si>
    <t>Whey-X5</t>
  </si>
  <si>
    <t>Backed Apple</t>
  </si>
  <si>
    <t>Bueno</t>
  </si>
  <si>
    <t>Macarons</t>
  </si>
  <si>
    <t>Сhoco-Hazelnut</t>
  </si>
  <si>
    <t>Сhoco-Caramel</t>
  </si>
  <si>
    <t>Гарячий протеїновий шоколад</t>
  </si>
  <si>
    <t>black biscuit</t>
  </si>
  <si>
    <t>Hot Chocolate flavoured protein drink powder</t>
  </si>
  <si>
    <t>GN1</t>
  </si>
  <si>
    <t>Бинти</t>
  </si>
  <si>
    <t>Mega Burner</t>
  </si>
  <si>
    <t>double chocolate</t>
  </si>
  <si>
    <t>kiwi lime</t>
  </si>
  <si>
    <t>watermelon-strawberry</t>
  </si>
  <si>
    <t>EAA Xpress</t>
  </si>
  <si>
    <t>Shaker Warcry Neon Blue</t>
  </si>
  <si>
    <t>Shaker Warcry Neon Orange</t>
  </si>
  <si>
    <t>GNA152</t>
  </si>
  <si>
    <t>GNA150</t>
  </si>
  <si>
    <t>BCAA-X5 Liquid Shot</t>
  </si>
  <si>
    <t>300 caps</t>
  </si>
  <si>
    <t>natural</t>
  </si>
  <si>
    <t xml:space="preserve">200 g </t>
  </si>
  <si>
    <t>BCAA 20-1-1</t>
  </si>
  <si>
    <t>creamy strawberry</t>
  </si>
  <si>
    <t xml:space="preserve">Glutamine </t>
  </si>
  <si>
    <t>EAA</t>
  </si>
  <si>
    <t>strawberry cream</t>
  </si>
  <si>
    <t>grapefruit</t>
  </si>
  <si>
    <t xml:space="preserve">Testo Booster </t>
  </si>
  <si>
    <t>Isotonic</t>
  </si>
  <si>
    <t>lemon with mint</t>
  </si>
  <si>
    <t>sponge cake</t>
  </si>
  <si>
    <t>creme brulee</t>
  </si>
  <si>
    <t>chocolate dream</t>
  </si>
  <si>
    <t xml:space="preserve">700 g </t>
  </si>
  <si>
    <t>hazelnut</t>
  </si>
  <si>
    <t xml:space="preserve">L-Carnitine 1250 </t>
  </si>
  <si>
    <t>Fat Burner eXtreme</t>
  </si>
  <si>
    <t>MSM</t>
  </si>
  <si>
    <t>black currant</t>
  </si>
  <si>
    <t>raspberry lemonade with mint</t>
  </si>
  <si>
    <t xml:space="preserve">MGZB ULTRA </t>
  </si>
  <si>
    <t xml:space="preserve">100% Vit&amp;Min </t>
  </si>
  <si>
    <t>Vit&amp;Min FORTE</t>
  </si>
  <si>
    <t>Vitamin D3 + K2 + Calcium</t>
  </si>
  <si>
    <t xml:space="preserve">Vitamin D3 8000 + K2 </t>
  </si>
  <si>
    <t>Creatine + Taurine</t>
  </si>
  <si>
    <t>Vitamin D3 5000 IU softgels</t>
  </si>
  <si>
    <t>Folic Acid</t>
  </si>
  <si>
    <t xml:space="preserve">BCAA 2-1-1 </t>
  </si>
  <si>
    <t>Glutamine 1250 mg</t>
  </si>
  <si>
    <t xml:space="preserve">MSM </t>
  </si>
  <si>
    <t>Collagen + Vitamin C</t>
  </si>
  <si>
    <t>HMB 750</t>
  </si>
  <si>
    <t>Tribulus Terrestris 90</t>
  </si>
  <si>
    <t xml:space="preserve">Omega 3 </t>
  </si>
  <si>
    <t>Arthro Forte</t>
  </si>
  <si>
    <t>Arthro Forte liquid</t>
  </si>
  <si>
    <t>Arthro Forte Pack</t>
  </si>
  <si>
    <t>black-smoke</t>
  </si>
  <si>
    <t>MAD Red</t>
  </si>
  <si>
    <t>Black currant</t>
  </si>
  <si>
    <t xml:space="preserve">375 g </t>
  </si>
  <si>
    <t xml:space="preserve">1320 g </t>
  </si>
  <si>
    <t xml:space="preserve">1530 g </t>
  </si>
  <si>
    <t>Hot Blood No-Stim</t>
  </si>
  <si>
    <t>ANTER men t-shirt</t>
  </si>
  <si>
    <t>ATOS T-shirt man</t>
  </si>
  <si>
    <t>DIFFERENCE men t-shirt</t>
  </si>
  <si>
    <t>DIFFERENCE women t-shirt</t>
  </si>
  <si>
    <t>LEATON women t-shirt</t>
  </si>
  <si>
    <t>Juicy Isolate</t>
  </si>
  <si>
    <t>Crunchy Caramel</t>
  </si>
  <si>
    <t>Glucomannan + Chromium</t>
  </si>
  <si>
    <t>225 g</t>
  </si>
  <si>
    <t>Neuro</t>
  </si>
  <si>
    <t>Світшот</t>
  </si>
  <si>
    <t xml:space="preserve">man sweatshirt </t>
  </si>
  <si>
    <t>women sweatshirt</t>
  </si>
  <si>
    <t>T-Shirt for men</t>
  </si>
  <si>
    <t>T-Shirt for women</t>
  </si>
  <si>
    <t>T-shirt for men "Just don't quit"</t>
  </si>
  <si>
    <t>grey</t>
  </si>
  <si>
    <t>green</t>
  </si>
  <si>
    <t>CORY women t-shirt</t>
  </si>
  <si>
    <t>ELISA women t-shirt</t>
  </si>
  <si>
    <t>FLEX men t-shirt</t>
  </si>
  <si>
    <t>NIKKI women t-shirt</t>
  </si>
  <si>
    <t>NUTRITION women t-shirt</t>
  </si>
  <si>
    <t>SQUAT women t-shirt</t>
  </si>
  <si>
    <t>THERESA women t-shirt</t>
  </si>
  <si>
    <t>Salted Caramel</t>
  </si>
  <si>
    <t xml:space="preserve">277 g </t>
  </si>
  <si>
    <t>100% Instant L-leucine</t>
  </si>
  <si>
    <t>lemon ice tea</t>
  </si>
  <si>
    <t>L-Carnitine drink powder</t>
  </si>
  <si>
    <t>Ноотроп</t>
  </si>
  <si>
    <t>11 g</t>
  </si>
  <si>
    <t>Pump Caffeine free</t>
  </si>
  <si>
    <t>Stim Free Burner</t>
  </si>
  <si>
    <t>Tribu 2000</t>
  </si>
  <si>
    <t>Collagen-X5</t>
  </si>
  <si>
    <t>Bueno chocolate</t>
  </si>
  <si>
    <t>Коди ЕП</t>
  </si>
  <si>
    <t>dark green</t>
  </si>
  <si>
    <t>pink</t>
  </si>
  <si>
    <t>strawberry &amp; berry</t>
  </si>
  <si>
    <t>Marine Collagen</t>
  </si>
  <si>
    <t>GABA</t>
  </si>
  <si>
    <t>MSM Chondroitin Glucosamine</t>
  </si>
  <si>
    <t>red berry</t>
  </si>
  <si>
    <t xml:space="preserve">285 g </t>
  </si>
  <si>
    <t>MyoFactor</t>
  </si>
  <si>
    <t>Maltodextrin</t>
  </si>
  <si>
    <t>3520 g</t>
  </si>
  <si>
    <t>6600 g</t>
  </si>
  <si>
    <t>5355 g</t>
  </si>
  <si>
    <t>Підсолоджувач</t>
  </si>
  <si>
    <t>160 g</t>
  </si>
  <si>
    <t>Coconut-White chocolate</t>
  </si>
  <si>
    <t>Salted caramel</t>
  </si>
  <si>
    <t>Flavour Power</t>
  </si>
  <si>
    <t>Oat and Fruit Zero bar</t>
  </si>
  <si>
    <t>Proteinissimo</t>
  </si>
  <si>
    <t>Choco Pro</t>
  </si>
  <si>
    <t>60 vcaps</t>
  </si>
  <si>
    <t>1890 ml</t>
  </si>
  <si>
    <t>blue</t>
  </si>
  <si>
    <t>light green</t>
  </si>
  <si>
    <t>yellow</t>
  </si>
  <si>
    <t>banana cake</t>
  </si>
  <si>
    <t>African Mango VEGE</t>
  </si>
  <si>
    <t>ALA</t>
  </si>
  <si>
    <t>BCAA SHOT</t>
  </si>
  <si>
    <t>Berberine</t>
  </si>
  <si>
    <t>Electrolyte</t>
  </si>
  <si>
    <t>Guarana</t>
  </si>
  <si>
    <t>Maca</t>
  </si>
  <si>
    <t>Magnez MAX + Vitamin</t>
  </si>
  <si>
    <t>Marine Collagen + Hyaluronic Acid + Vitamin C</t>
  </si>
  <si>
    <t>Paba</t>
  </si>
  <si>
    <t>Shaker Sport</t>
  </si>
  <si>
    <t>Spiruline</t>
  </si>
  <si>
    <t>Supreme Capsules MSM 1200</t>
  </si>
  <si>
    <t>Vitamin D3 4000 IU</t>
  </si>
  <si>
    <t>Water Bottle</t>
  </si>
  <si>
    <t>Water Jug</t>
  </si>
  <si>
    <t>Rainbow Candy</t>
  </si>
  <si>
    <t>Мальтодекстрин</t>
  </si>
  <si>
    <t>Lemonade</t>
  </si>
  <si>
    <t>One a day 50+ for men</t>
  </si>
  <si>
    <t>blue grape</t>
  </si>
  <si>
    <t>Cyclic Dextrin</t>
  </si>
  <si>
    <t>6800 g</t>
  </si>
  <si>
    <t>9,5 g</t>
  </si>
  <si>
    <t>wild raspberry</t>
  </si>
  <si>
    <t>Push-Up Handles</t>
  </si>
  <si>
    <t>Resistance Bands Set 5 pcs. Expander</t>
  </si>
  <si>
    <t>Vitamin D3 2000 + K2</t>
  </si>
  <si>
    <t>Vitamin D3 2000 IU + K2 MK-7 + C + Zn</t>
  </si>
  <si>
    <t>Vitamin D3 4000 IU + K2</t>
  </si>
  <si>
    <t>Vitamin D3 4000 + K2</t>
  </si>
  <si>
    <t>110 tabs</t>
  </si>
  <si>
    <t>Vitamin D3 2000 IU</t>
  </si>
  <si>
    <t>Vitamin C</t>
  </si>
  <si>
    <t>Vitamin C 1000 mg</t>
  </si>
  <si>
    <t>Resistance rubber 11-30 kg</t>
  </si>
  <si>
    <t>Resistance rubber 16-39 kg</t>
  </si>
  <si>
    <t>violet</t>
  </si>
  <si>
    <t>Resistance rubber 2,5-7 kg</t>
  </si>
  <si>
    <t>Resistance rubber 23-57 kg</t>
  </si>
  <si>
    <t>Resistance rubber 57-77 kg</t>
  </si>
  <si>
    <t>Resistance rubber 7-16 kg</t>
  </si>
  <si>
    <t>Supreme Capsules Creatine HCL 1200</t>
  </si>
  <si>
    <t>VITA&amp;MINERALS Sport</t>
  </si>
  <si>
    <t>Vitamin C + Hesperidin + Rutin</t>
  </si>
  <si>
    <t>Anticramp Max</t>
  </si>
  <si>
    <t>Appetite Control</t>
  </si>
  <si>
    <t>70 caps</t>
  </si>
  <si>
    <t>57 g</t>
  </si>
  <si>
    <t>Caffeine 200 mg</t>
  </si>
  <si>
    <t>Chalk Block</t>
  </si>
  <si>
    <t>Choline + Inositol</t>
  </si>
  <si>
    <t>Chromium 200 mg</t>
  </si>
  <si>
    <t>Green Tea</t>
  </si>
  <si>
    <t>Hydro Out Diuretic</t>
  </si>
  <si>
    <t>Lion's Mane</t>
  </si>
  <si>
    <t>NAC 300 mg</t>
  </si>
  <si>
    <t>Omega 3 D3 + K2</t>
  </si>
  <si>
    <t>Omega 3 Extreme</t>
  </si>
  <si>
    <t>Omega 3 Ultra</t>
  </si>
  <si>
    <t>Крейда</t>
  </si>
  <si>
    <t>Ручки для віджимань</t>
  </si>
  <si>
    <t>GH</t>
  </si>
  <si>
    <t>270 g</t>
  </si>
  <si>
    <t>54 caps</t>
  </si>
  <si>
    <t>Digestion&amp;Metabolism</t>
  </si>
  <si>
    <t>Hair, Skin &amp; Nails</t>
  </si>
  <si>
    <t>Biscotti Cookies</t>
  </si>
  <si>
    <t>Coconut Chocolate</t>
  </si>
  <si>
    <t>Vanilla Honey</t>
  </si>
  <si>
    <t>Lipo X5</t>
  </si>
  <si>
    <t>Nutrend</t>
  </si>
  <si>
    <t>purple-transparent</t>
  </si>
  <si>
    <t>SHAKER NUTREND 2019 + additional cup</t>
  </si>
  <si>
    <t>transparent</t>
  </si>
  <si>
    <t>transparent with gold</t>
  </si>
  <si>
    <t>SHAKER 2021</t>
  </si>
  <si>
    <t>gold</t>
  </si>
  <si>
    <t>white black</t>
  </si>
  <si>
    <t>STAINLESS STEEL BOTTLE 2021</t>
  </si>
  <si>
    <t>blackcurrant</t>
  </si>
  <si>
    <t>http://www.biotechusa.com</t>
  </si>
  <si>
    <t>Strawberry-cranberry</t>
  </si>
  <si>
    <t>308 g</t>
  </si>
  <si>
    <t>36 caps</t>
  </si>
  <si>
    <t>Peach ice tea</t>
  </si>
  <si>
    <t>Rose-pomegranate</t>
  </si>
  <si>
    <t>Clear Collagen</t>
  </si>
  <si>
    <t>Clear Collagen Professional</t>
  </si>
  <si>
    <t>Biotiq C</t>
  </si>
  <si>
    <t>BRISEE 25% БЕЗ ЦУКРУ</t>
  </si>
  <si>
    <t>55 g</t>
  </si>
  <si>
    <t>арахіс в карамелі</t>
  </si>
  <si>
    <t>мікс</t>
  </si>
  <si>
    <t>шоколад</t>
  </si>
  <si>
    <t>Ubichinon Coenzyme Q10 100</t>
  </si>
  <si>
    <t>apple pie</t>
  </si>
  <si>
    <t>100% Whey Protein</t>
  </si>
  <si>
    <t>Mega Carni 1000</t>
  </si>
  <si>
    <t>ProB</t>
  </si>
  <si>
    <t>2800 g</t>
  </si>
  <si>
    <t>Myomax Hardcore</t>
  </si>
  <si>
    <t>Crispy cocoa</t>
  </si>
  <si>
    <t>Rice Pudding</t>
  </si>
  <si>
    <t>BCAA-X</t>
  </si>
  <si>
    <t>apple pear</t>
  </si>
  <si>
    <t>Hot Blood Hardcore Shot</t>
  </si>
  <si>
    <t>Mega Creatine Monohydrate 1320</t>
  </si>
  <si>
    <t>Рисовий пудинг</t>
  </si>
  <si>
    <t>Crea Caps</t>
  </si>
  <si>
    <t>Lemon-green tea</t>
  </si>
  <si>
    <t>iCREATINE</t>
  </si>
  <si>
    <t>Energy Fruits</t>
  </si>
  <si>
    <t>Summer Pear</t>
  </si>
  <si>
    <t>Vanilla-Honey</t>
  </si>
  <si>
    <t>Protein-F5</t>
  </si>
  <si>
    <t>Warcry Clear Whey Protein</t>
  </si>
  <si>
    <t>Boxing pear HSB-1901.19A</t>
  </si>
  <si>
    <t>Boxing shields HBF-1508.19A</t>
  </si>
  <si>
    <t>Boxing shields HTP-2311.19A</t>
  </si>
  <si>
    <t>Еритритол</t>
  </si>
  <si>
    <t>Шолом</t>
  </si>
  <si>
    <t>Боксерська груша</t>
  </si>
  <si>
    <t>Боксерський щиток</t>
  </si>
  <si>
    <t>Перчатки ММА</t>
  </si>
  <si>
    <t>Боксерські рукавиці</t>
  </si>
  <si>
    <t>100% Whey Isolate</t>
  </si>
  <si>
    <t>blueberry yoghurt</t>
  </si>
  <si>
    <t>3000 g</t>
  </si>
  <si>
    <t>Erythritol</t>
  </si>
  <si>
    <t>Creatine HCL</t>
  </si>
  <si>
    <t>multifruit</t>
  </si>
  <si>
    <t>Beef Amino 2000 mg</t>
  </si>
  <si>
    <t>Glutamine 5000 mg</t>
  </si>
  <si>
    <t>A-AKG Shot</t>
  </si>
  <si>
    <t>Beta-Alanine 2400 mg</t>
  </si>
  <si>
    <t>Supreme Pure A-AKG</t>
  </si>
  <si>
    <t>steel</t>
  </si>
  <si>
    <t>Shaker Steel</t>
  </si>
  <si>
    <t>yellow and black</t>
  </si>
  <si>
    <t>Head protector HBG-2035.19A</t>
  </si>
  <si>
    <t>MMA gloves HBG-2703.19</t>
  </si>
  <si>
    <t>2,5 m</t>
  </si>
  <si>
    <t>14 oz</t>
  </si>
  <si>
    <t>16 oz</t>
  </si>
  <si>
    <t>Boxing bandage HBG-2402.19A</t>
  </si>
  <si>
    <t>Boxing gloves HBG‐1062.19 A</t>
  </si>
  <si>
    <t>BCAA 8-1-1</t>
  </si>
  <si>
    <t xml:space="preserve">Night </t>
  </si>
  <si>
    <t>Apple pie</t>
  </si>
  <si>
    <t>cocoa-hazelnut</t>
  </si>
  <si>
    <t>Protein Dream</t>
  </si>
  <si>
    <t>Revex HC</t>
  </si>
  <si>
    <t>Mega Daily One</t>
  </si>
  <si>
    <t>Amino Liquid</t>
  </si>
  <si>
    <t>100% Beef Protein</t>
  </si>
  <si>
    <t>20 g</t>
  </si>
  <si>
    <t>Blood orange</t>
  </si>
  <si>
    <t>Ruby berry</t>
  </si>
  <si>
    <t>Shaker Warcry Black</t>
  </si>
  <si>
    <t>Alien Fruits Flavour</t>
  </si>
  <si>
    <t>American Cola Flavour</t>
  </si>
  <si>
    <t>Artic Raspberry Flavour</t>
  </si>
  <si>
    <t>Electric Juice Flavour</t>
  </si>
  <si>
    <t>Purple Fantasy Flavour</t>
  </si>
  <si>
    <t>Strawberry Mojito Flavour</t>
  </si>
  <si>
    <t>Tropical Twist Flavour</t>
  </si>
  <si>
    <t>Citrus Twister</t>
  </si>
  <si>
    <t>Raspberry Citrus</t>
  </si>
  <si>
    <t>Carnitine Shot</t>
  </si>
  <si>
    <t>Warcry BCAA Drink</t>
  </si>
  <si>
    <t>Ashwa+</t>
  </si>
  <si>
    <t>onion-sour cream</t>
  </si>
  <si>
    <t>Protein Tortilla Chips</t>
  </si>
  <si>
    <t>pistachio white chocolate</t>
  </si>
  <si>
    <t>Vitamin-D3 Forte</t>
  </si>
  <si>
    <t>Fabric bodybuilding belt size L</t>
  </si>
  <si>
    <t>Fabric bodybuilding belt size M</t>
  </si>
  <si>
    <t>Fabric bodybuilding belt size S</t>
  </si>
  <si>
    <t>Fabric bodybuilding belt size XL</t>
  </si>
  <si>
    <t>Microfiber towel 180 x 60 cm blue</t>
  </si>
  <si>
    <t>Microfiber towel 80 x 40 cm blue</t>
  </si>
  <si>
    <t>Microfiber towel 80 x 40 cm gray</t>
  </si>
  <si>
    <t>strawberry &amp; banana</t>
  </si>
  <si>
    <t>Gainer</t>
  </si>
  <si>
    <t>Fat Burner eXtreme Shot</t>
  </si>
  <si>
    <t>Fat Burner Shot</t>
  </si>
  <si>
    <t>Magnesium Citrate 400 mg + B6</t>
  </si>
  <si>
    <t>Pharma Adapto Aid</t>
  </si>
  <si>
    <t>Паста</t>
  </si>
  <si>
    <t>Creatine + Glutamine + Taurine</t>
  </si>
  <si>
    <t>30 servings</t>
  </si>
  <si>
    <t>Citrus Apple</t>
  </si>
  <si>
    <t>Banana Peanut Butter</t>
  </si>
  <si>
    <t>Chocotelly Spread</t>
  </si>
  <si>
    <t>EAACore</t>
  </si>
  <si>
    <t>Fury Extreme 2.0</t>
  </si>
  <si>
    <t>GC-MSM F7</t>
  </si>
  <si>
    <t>Hydro-X5</t>
  </si>
  <si>
    <t>Warcry Flex</t>
  </si>
  <si>
    <t>Warcry Guard</t>
  </si>
  <si>
    <t>Warcry HD US</t>
  </si>
  <si>
    <t>Warcry Shredz</t>
  </si>
  <si>
    <t>Grapes and Plums</t>
  </si>
  <si>
    <t>Jungle Mango</t>
  </si>
  <si>
    <t>Iron Professional</t>
  </si>
  <si>
    <t>Protein Crispies</t>
  </si>
  <si>
    <t>Ginkgobiloba</t>
  </si>
  <si>
    <t xml:space="preserve">NIGHT Melatonin 0.95 </t>
  </si>
  <si>
    <t>Crispy milky</t>
  </si>
  <si>
    <t>cranberry-raspberry</t>
  </si>
  <si>
    <t>Protein Muesli</t>
  </si>
  <si>
    <t>Shaker WARCRY Black&amp;Red</t>
  </si>
  <si>
    <t>Shaker WARCRY Mint Green</t>
  </si>
  <si>
    <t>Shaker WARCRY Pale Pink</t>
  </si>
  <si>
    <t>Shaker WARCRY Pink</t>
  </si>
  <si>
    <t>Shaker WARCRY Purple</t>
  </si>
  <si>
    <t>Shaker WARCRY Salmon</t>
  </si>
  <si>
    <t>Shaker WARCRY Transparent</t>
  </si>
  <si>
    <t>Shaker WARCRY Transparent Black</t>
  </si>
  <si>
    <t>Shaker WARCRY Yellow</t>
  </si>
  <si>
    <t>Magnesium Shot</t>
  </si>
  <si>
    <t>Mango Shake</t>
  </si>
  <si>
    <t>Apple Pie Flavour</t>
  </si>
  <si>
    <t>Chocolate Flavour</t>
  </si>
  <si>
    <t>Royal Vanilla Flavour</t>
  </si>
  <si>
    <t>Raspberry Candy</t>
  </si>
  <si>
    <t>Cyber Grapes</t>
  </si>
  <si>
    <t>Diablo's Blood</t>
  </si>
  <si>
    <t>Kiwi Sweet Punch</t>
  </si>
  <si>
    <t>Mangonade Warfare</t>
  </si>
  <si>
    <t>Peachful Assault</t>
  </si>
  <si>
    <t>Pearadox Flash</t>
  </si>
  <si>
    <t>Tactical Tangerine</t>
  </si>
  <si>
    <t>Watermelon Strike</t>
  </si>
  <si>
    <t>Soy Protein Isolate</t>
  </si>
  <si>
    <t xml:space="preserve">Warcry Amino </t>
  </si>
  <si>
    <t>Warcry AminoRGY</t>
  </si>
  <si>
    <t>Warcry Gaming</t>
  </si>
  <si>
    <t>12 g</t>
  </si>
  <si>
    <t>70 g</t>
  </si>
  <si>
    <t>nuts</t>
  </si>
  <si>
    <t>yogurt-apricot</t>
  </si>
  <si>
    <t>yogurt-berry</t>
  </si>
  <si>
    <t>Iron Pro</t>
  </si>
  <si>
    <t>Oat Bar</t>
  </si>
  <si>
    <t>20x50 g</t>
  </si>
  <si>
    <t>Знижено ціну!</t>
  </si>
  <si>
    <t>strawberry-raspberry</t>
  </si>
  <si>
    <t>One a Day Kids</t>
  </si>
  <si>
    <t>Valeriana Forte</t>
  </si>
  <si>
    <t>CLA + Green Tea + L-carnitine</t>
  </si>
  <si>
    <t>Примітка</t>
  </si>
  <si>
    <t>NOW</t>
  </si>
  <si>
    <t>120 VCAPS</t>
  </si>
  <si>
    <t>5-HTP 100mg</t>
  </si>
  <si>
    <t>200 VCAPS</t>
  </si>
  <si>
    <t>180 VCAPS</t>
  </si>
  <si>
    <t>24OZ</t>
  </si>
  <si>
    <t>MELATONIN 5mg</t>
  </si>
  <si>
    <t>POTASSIUM CITRATE CAPS</t>
  </si>
  <si>
    <t>PSYLLIUM HUSK POWDER</t>
  </si>
  <si>
    <t>SILYMARIN MILK THISTLE 300mg</t>
  </si>
  <si>
    <t>Zinc Duo</t>
  </si>
  <si>
    <t>MEGA BCAA 2300</t>
  </si>
  <si>
    <t>milk-chocolate</t>
  </si>
  <si>
    <t>Pyruvate</t>
  </si>
  <si>
    <t>G-SHAKER Black</t>
  </si>
  <si>
    <t>T-Serum</t>
  </si>
  <si>
    <t xml:space="preserve">Vitamin K2 200 Natto MK-7 </t>
  </si>
  <si>
    <t>Коди ЕВ</t>
  </si>
  <si>
    <t xml:space="preserve">PILL BOX </t>
  </si>
  <si>
    <t>LIPO-GN</t>
  </si>
  <si>
    <t>Peanut Caramel</t>
  </si>
  <si>
    <t>WARCRY PROTEIN BAR</t>
  </si>
  <si>
    <t>Berries</t>
  </si>
  <si>
    <t>PANDORA NUTTY PROTEIN BAR</t>
  </si>
  <si>
    <t>Chocolate caramel crunch</t>
  </si>
  <si>
    <t>Caramel vanilla</t>
  </si>
  <si>
    <t>MULTILAYER PROTEIN BAR</t>
  </si>
  <si>
    <t xml:space="preserve">Cookies cloud bliss </t>
  </si>
  <si>
    <t>Milk chocolate</t>
  </si>
  <si>
    <t>Olimp</t>
  </si>
  <si>
    <t>https://olimpsport.com/</t>
  </si>
  <si>
    <t xml:space="preserve">Olimp </t>
  </si>
  <si>
    <t>AAKG 1250 Extreme Mega Caps®</t>
  </si>
  <si>
    <t>AAKG Xplode powder</t>
  </si>
  <si>
    <t>fruit punch</t>
  </si>
  <si>
    <t xml:space="preserve">Amino Target Xplode </t>
  </si>
  <si>
    <t>275 g</t>
  </si>
  <si>
    <t>Amok Power Caps®</t>
  </si>
  <si>
    <t xml:space="preserve">BCAA 20:1:1 Xplode powder </t>
  </si>
  <si>
    <t xml:space="preserve">BCAA 4:1:1 Xplode powder </t>
  </si>
  <si>
    <t>BCAA 4:1:1 Xplode powder</t>
  </si>
  <si>
    <t xml:space="preserve">BCAA Xplode powder </t>
  </si>
  <si>
    <t>Blackweiler Shred</t>
  </si>
  <si>
    <t>exotic orange</t>
  </si>
  <si>
    <t xml:space="preserve">Carbonox </t>
  </si>
  <si>
    <t>3500 g</t>
  </si>
  <si>
    <t>Sour Jellies</t>
  </si>
  <si>
    <t>CLA with Green Tea plus L-Carnitine sport edition</t>
  </si>
  <si>
    <t>Creatine Monohydrate Xplode Powder</t>
  </si>
  <si>
    <t>Creatine Xplode powder</t>
  </si>
  <si>
    <t>Dextrex Juice®</t>
  </si>
  <si>
    <t>Endugen Power Caps®</t>
  </si>
  <si>
    <t>Flex Xplode</t>
  </si>
  <si>
    <t>504 g</t>
  </si>
  <si>
    <t xml:space="preserve">Gainerator® </t>
  </si>
  <si>
    <t>2700 g</t>
  </si>
  <si>
    <t>Glucosamine Plus Sport Edition</t>
  </si>
  <si>
    <t>GOLD BEEF-PRO AMINO 300MT</t>
  </si>
  <si>
    <t>Gold-Vit D3+K2 2000 IU</t>
  </si>
  <si>
    <t>Gold VITA-MIN anti-OX super sport™ Mega Caps®</t>
  </si>
  <si>
    <t>Hi Protein Brownie</t>
  </si>
  <si>
    <t>HMB Xplode Powder</t>
  </si>
  <si>
    <t>Iso Plus</t>
  </si>
  <si>
    <t>Knockout 2.0</t>
  </si>
  <si>
    <t>305 g</t>
  </si>
  <si>
    <t>bubble blow</t>
  </si>
  <si>
    <t>citrus</t>
  </si>
  <si>
    <t>cola blast</t>
  </si>
  <si>
    <t>Kolagen Activ Plus Sport Edition</t>
  </si>
  <si>
    <t>Liporazor®</t>
  </si>
  <si>
    <t>Mega Strong Protein™</t>
  </si>
  <si>
    <t>400 ml</t>
  </si>
  <si>
    <t xml:space="preserve">Profi Mass </t>
  </si>
  <si>
    <t>2500 g</t>
  </si>
  <si>
    <t>Pump Express 2.0 concentrate</t>
  </si>
  <si>
    <t>Pump Xplode Powder</t>
  </si>
  <si>
    <t xml:space="preserve">Pure Whey Isolate 95 </t>
  </si>
  <si>
    <t>Pure Whey Isolate 95</t>
  </si>
  <si>
    <t>2200 g</t>
  </si>
  <si>
    <t>cherry yoghurt</t>
  </si>
  <si>
    <t>vanilla ice cream</t>
  </si>
  <si>
    <t xml:space="preserve">Redweiler </t>
  </si>
  <si>
    <t>blueberry madness</t>
  </si>
  <si>
    <t>lime crime mint</t>
  </si>
  <si>
    <t>red punch</t>
  </si>
  <si>
    <t>R-Weiler</t>
  </si>
  <si>
    <t xml:space="preserve">R-Weiler Focus </t>
  </si>
  <si>
    <t>cranberry juice</t>
  </si>
  <si>
    <t>Thermo Speed Hardcore Mega Caps®/Mega Capsules®</t>
  </si>
  <si>
    <t>Vita-min Multiple Sport 40+</t>
  </si>
  <si>
    <t>Vita-Min One</t>
  </si>
  <si>
    <t>80 tabs</t>
  </si>
  <si>
    <t>tropical</t>
  </si>
  <si>
    <t>HMBolon NX Mega Caps®</t>
  </si>
  <si>
    <t>L-Carnitine 3000 Extreme Shot</t>
  </si>
  <si>
    <t>25 ml</t>
  </si>
  <si>
    <t>L-Carnitine + Caffeine Extreme Shot</t>
  </si>
  <si>
    <t>Pump Xplode</t>
  </si>
  <si>
    <t>60 ml</t>
  </si>
  <si>
    <t xml:space="preserve">R-weiler Focus stick </t>
  </si>
  <si>
    <t>Vita-Min Multiple Sport Effeverecent</t>
  </si>
  <si>
    <t>36 g</t>
  </si>
  <si>
    <t>Fire Start Energy Gel+BCAA stick</t>
  </si>
  <si>
    <t>Fire Start Energy Gel+Caffeine stick</t>
  </si>
  <si>
    <t>Вуглеводи</t>
  </si>
  <si>
    <t>Citrulline malate</t>
  </si>
  <si>
    <t>Брауні</t>
  </si>
  <si>
    <t>MCT Oil</t>
  </si>
  <si>
    <t>Ф000001</t>
  </si>
  <si>
    <t>Ф000002</t>
  </si>
  <si>
    <t>Ф000003</t>
  </si>
  <si>
    <t>Ф000004</t>
  </si>
  <si>
    <t>Ф000005</t>
  </si>
  <si>
    <t>Ф000007</t>
  </si>
  <si>
    <t>Ф000008</t>
  </si>
  <si>
    <t>Ф000009</t>
  </si>
  <si>
    <t>Ф000010</t>
  </si>
  <si>
    <t>Ф000011</t>
  </si>
  <si>
    <t>Ф000012</t>
  </si>
  <si>
    <t>Ф000013</t>
  </si>
  <si>
    <t>Ф000014</t>
  </si>
  <si>
    <t>Ф000015</t>
  </si>
  <si>
    <t>Ф000016</t>
  </si>
  <si>
    <t>Ф000017</t>
  </si>
  <si>
    <t>Ф000018</t>
  </si>
  <si>
    <t>Ф000019</t>
  </si>
  <si>
    <t>Ф000020</t>
  </si>
  <si>
    <t>Ф000021</t>
  </si>
  <si>
    <t>Ф000022</t>
  </si>
  <si>
    <t>Ф000023</t>
  </si>
  <si>
    <t>Ф000024</t>
  </si>
  <si>
    <t>Ф000025</t>
  </si>
  <si>
    <t>Ф000026</t>
  </si>
  <si>
    <t>Ф000027</t>
  </si>
  <si>
    <t>Ф000028</t>
  </si>
  <si>
    <t>Ф000029</t>
  </si>
  <si>
    <t>Ф000030</t>
  </si>
  <si>
    <t>Ф000031</t>
  </si>
  <si>
    <t>Ф000032</t>
  </si>
  <si>
    <t>Ф000033</t>
  </si>
  <si>
    <t>Ф000034</t>
  </si>
  <si>
    <t>Ф000035</t>
  </si>
  <si>
    <t>Ф000036</t>
  </si>
  <si>
    <t>Ф000037</t>
  </si>
  <si>
    <t>Ф000038</t>
  </si>
  <si>
    <t>Ф000039</t>
  </si>
  <si>
    <t>Ф000040</t>
  </si>
  <si>
    <t>Ф000041</t>
  </si>
  <si>
    <t>Ф000042</t>
  </si>
  <si>
    <t>Ф000043</t>
  </si>
  <si>
    <t>Ф000044</t>
  </si>
  <si>
    <t>Ф000045</t>
  </si>
  <si>
    <t>Ф000046</t>
  </si>
  <si>
    <t>Ф000047</t>
  </si>
  <si>
    <t>Ф000048</t>
  </si>
  <si>
    <t>Ф000049</t>
  </si>
  <si>
    <t>Ф000050</t>
  </si>
  <si>
    <t>Ф000051</t>
  </si>
  <si>
    <t>Ф000052</t>
  </si>
  <si>
    <t>Ф000053</t>
  </si>
  <si>
    <t>Ф000054</t>
  </si>
  <si>
    <t>Ф000055</t>
  </si>
  <si>
    <t>Ф000056</t>
  </si>
  <si>
    <t>Ф000057</t>
  </si>
  <si>
    <t>Ф000058</t>
  </si>
  <si>
    <t>Ф000059</t>
  </si>
  <si>
    <t>Ф000060</t>
  </si>
  <si>
    <t>Ф000061</t>
  </si>
  <si>
    <t>Ф000062</t>
  </si>
  <si>
    <t>Ф000063</t>
  </si>
  <si>
    <t>Ф000064</t>
  </si>
  <si>
    <t>Ф000115</t>
  </si>
  <si>
    <t>Ф000116</t>
  </si>
  <si>
    <t>Ф000117</t>
  </si>
  <si>
    <t>Ф000118</t>
  </si>
  <si>
    <t>Ф000119</t>
  </si>
  <si>
    <t>Ф000120</t>
  </si>
  <si>
    <t>Ф000121</t>
  </si>
  <si>
    <t>Ф000122</t>
  </si>
  <si>
    <t>Ф000123</t>
  </si>
  <si>
    <t>Ф000124</t>
  </si>
  <si>
    <t>Ф000125</t>
  </si>
  <si>
    <t>Ф000126</t>
  </si>
  <si>
    <t>Ф000127</t>
  </si>
  <si>
    <t>Ф000128</t>
  </si>
  <si>
    <t>Ф000129</t>
  </si>
  <si>
    <t>Ф000130</t>
  </si>
  <si>
    <t>Ф000131</t>
  </si>
  <si>
    <t>Ф000132</t>
  </si>
  <si>
    <t>Ф000133</t>
  </si>
  <si>
    <t>Ф000134</t>
  </si>
  <si>
    <t>Ф000135</t>
  </si>
  <si>
    <t>Ф000136</t>
  </si>
  <si>
    <t>Ф000137</t>
  </si>
  <si>
    <t>Ф000138</t>
  </si>
  <si>
    <t>Ф000139</t>
  </si>
  <si>
    <t>Ф000140</t>
  </si>
  <si>
    <t>Ф000141</t>
  </si>
  <si>
    <t>Ф000142</t>
  </si>
  <si>
    <t>Ф000143</t>
  </si>
  <si>
    <t>Ф000144</t>
  </si>
  <si>
    <t>Ф000145</t>
  </si>
  <si>
    <t>Ф000146</t>
  </si>
  <si>
    <t>Ф000147</t>
  </si>
  <si>
    <t>Ф000148</t>
  </si>
  <si>
    <t>Ф000149</t>
  </si>
  <si>
    <t>Ф000150</t>
  </si>
  <si>
    <t>Ф000151</t>
  </si>
  <si>
    <t>Ф000152</t>
  </si>
  <si>
    <t>Ф000153</t>
  </si>
  <si>
    <t>Ф000154</t>
  </si>
  <si>
    <t>Ф000155</t>
  </si>
  <si>
    <t>Ф000156</t>
  </si>
  <si>
    <t>Ф000157</t>
  </si>
  <si>
    <t>Ф000158</t>
  </si>
  <si>
    <t>Ф000159</t>
  </si>
  <si>
    <t>Ф000160</t>
  </si>
  <si>
    <t>Ф000162</t>
  </si>
  <si>
    <t>Ф000163</t>
  </si>
  <si>
    <t>Ф000164</t>
  </si>
  <si>
    <t>Ф000183</t>
  </si>
  <si>
    <t>Ф000184</t>
  </si>
  <si>
    <t>Ф000185</t>
  </si>
  <si>
    <t>Ф000186</t>
  </si>
  <si>
    <t>Ф000187</t>
  </si>
  <si>
    <t>Ф000188</t>
  </si>
  <si>
    <t>Ф000189</t>
  </si>
  <si>
    <t>Ф000190</t>
  </si>
  <si>
    <t>Ф000191</t>
  </si>
  <si>
    <t>Ф000192</t>
  </si>
  <si>
    <t>Ф000193</t>
  </si>
  <si>
    <t>Ф000194</t>
  </si>
  <si>
    <t>Ф000196</t>
  </si>
  <si>
    <t>Ф000197</t>
  </si>
  <si>
    <t>Ф000198</t>
  </si>
  <si>
    <t>Ф000215</t>
  </si>
  <si>
    <t>Ф000223</t>
  </si>
  <si>
    <t>Ф000224</t>
  </si>
  <si>
    <t>Ф000225</t>
  </si>
  <si>
    <t>Ф000227</t>
  </si>
  <si>
    <t>Ф000228</t>
  </si>
  <si>
    <t>Ф000229</t>
  </si>
  <si>
    <t>Ф000230</t>
  </si>
  <si>
    <t>Ф000231</t>
  </si>
  <si>
    <t>Ф000232</t>
  </si>
  <si>
    <t>Ф000233</t>
  </si>
  <si>
    <t>Ф000234</t>
  </si>
  <si>
    <t>Ф000235</t>
  </si>
  <si>
    <t>Ф000236</t>
  </si>
  <si>
    <t>Ф000237</t>
  </si>
  <si>
    <t>Ф000238</t>
  </si>
  <si>
    <t>Ф000239</t>
  </si>
  <si>
    <t>Ф000240</t>
  </si>
  <si>
    <t>Ф000241</t>
  </si>
  <si>
    <t>Ф000242</t>
  </si>
  <si>
    <t>Ф000244</t>
  </si>
  <si>
    <t>Ф000245</t>
  </si>
  <si>
    <t>Ф000246</t>
  </si>
  <si>
    <t>Ф000247</t>
  </si>
  <si>
    <t>Ф000248</t>
  </si>
  <si>
    <t>Ф000249</t>
  </si>
  <si>
    <t>Ф000250</t>
  </si>
  <si>
    <t>Ф000251</t>
  </si>
  <si>
    <t>Ф000252</t>
  </si>
  <si>
    <t>Ф000253</t>
  </si>
  <si>
    <t>Ф000254</t>
  </si>
  <si>
    <t>Ф000255</t>
  </si>
  <si>
    <t>Ф000256</t>
  </si>
  <si>
    <t>Ф000257</t>
  </si>
  <si>
    <t>Ф000258</t>
  </si>
  <si>
    <t>Ф000259</t>
  </si>
  <si>
    <t>Ф000260</t>
  </si>
  <si>
    <t>Ф000261</t>
  </si>
  <si>
    <t>Ф000262</t>
  </si>
  <si>
    <t>Ф000263</t>
  </si>
  <si>
    <t>Ф000264</t>
  </si>
  <si>
    <t>Ф000265</t>
  </si>
  <si>
    <t>Ф000266</t>
  </si>
  <si>
    <t>Ф000267</t>
  </si>
  <si>
    <t>Ф000268</t>
  </si>
  <si>
    <t>Ф000269</t>
  </si>
  <si>
    <t>Ф000270</t>
  </si>
  <si>
    <t>Ф000271</t>
  </si>
  <si>
    <t>Ф000272</t>
  </si>
  <si>
    <t>Ф000273</t>
  </si>
  <si>
    <t>Ф000274</t>
  </si>
  <si>
    <t>Ф000275</t>
  </si>
  <si>
    <t>Ф000276</t>
  </si>
  <si>
    <t>Ф000277</t>
  </si>
  <si>
    <t>Ф000278</t>
  </si>
  <si>
    <t>Ф000279</t>
  </si>
  <si>
    <t>Ф000280</t>
  </si>
  <si>
    <t>Ф000281</t>
  </si>
  <si>
    <t>Ф000282</t>
  </si>
  <si>
    <t>Ф000283</t>
  </si>
  <si>
    <t>Ф000284</t>
  </si>
  <si>
    <t>Ф000285</t>
  </si>
  <si>
    <t>Ф000286</t>
  </si>
  <si>
    <t>Ф000287</t>
  </si>
  <si>
    <t>Ф000288</t>
  </si>
  <si>
    <t>Ф000289</t>
  </si>
  <si>
    <t>Ф000290</t>
  </si>
  <si>
    <t>Ф000291</t>
  </si>
  <si>
    <t>Ф000292</t>
  </si>
  <si>
    <t>Ф000293</t>
  </si>
  <si>
    <t>Ф000294</t>
  </si>
  <si>
    <t>Ф000295</t>
  </si>
  <si>
    <t>Ф000296</t>
  </si>
  <si>
    <t>Ф000297</t>
  </si>
  <si>
    <t>Ф000298</t>
  </si>
  <si>
    <t>Ф000299</t>
  </si>
  <si>
    <t>Ф000300</t>
  </si>
  <si>
    <t>Ф000301</t>
  </si>
  <si>
    <t>Ф000302</t>
  </si>
  <si>
    <t>Ф000303</t>
  </si>
  <si>
    <t>Ф000304</t>
  </si>
  <si>
    <t>Ф000305</t>
  </si>
  <si>
    <t>Ф000306</t>
  </si>
  <si>
    <t>Ф000307</t>
  </si>
  <si>
    <t>Ф000308</t>
  </si>
  <si>
    <t>Ф000309</t>
  </si>
  <si>
    <t>Ф000310</t>
  </si>
  <si>
    <t>Ф000311</t>
  </si>
  <si>
    <t>Ф000312</t>
  </si>
  <si>
    <t>Ф000313</t>
  </si>
  <si>
    <t>Ф000314</t>
  </si>
  <si>
    <t>Ф000315</t>
  </si>
  <si>
    <t>Ф000316</t>
  </si>
  <si>
    <t>Ф000317</t>
  </si>
  <si>
    <t>Ф000318</t>
  </si>
  <si>
    <t>Ф000319</t>
  </si>
  <si>
    <t>Ф000320</t>
  </si>
  <si>
    <t>Ф000321</t>
  </si>
  <si>
    <t>Ф000322</t>
  </si>
  <si>
    <t>Ф000323</t>
  </si>
  <si>
    <t>Ф000324</t>
  </si>
  <si>
    <t>Ф000325</t>
  </si>
  <si>
    <t>Ф000326</t>
  </si>
  <si>
    <t>Ф000327</t>
  </si>
  <si>
    <t>Ф000328</t>
  </si>
  <si>
    <t>Ф000329</t>
  </si>
  <si>
    <t>Ф000330</t>
  </si>
  <si>
    <t>Ф000331</t>
  </si>
  <si>
    <t>Ф000332</t>
  </si>
  <si>
    <t>Ф000333</t>
  </si>
  <si>
    <t>Ф000334</t>
  </si>
  <si>
    <t>Ф000335</t>
  </si>
  <si>
    <t>Ф000336</t>
  </si>
  <si>
    <t>Ф000337</t>
  </si>
  <si>
    <t>Ф000339</t>
  </si>
  <si>
    <t>Ф000341</t>
  </si>
  <si>
    <t>Ф000342</t>
  </si>
  <si>
    <t>Ф000343</t>
  </si>
  <si>
    <t>Ф000345</t>
  </si>
  <si>
    <t>Ф000347</t>
  </si>
  <si>
    <t>Ф000353</t>
  </si>
  <si>
    <t>Ф000354</t>
  </si>
  <si>
    <t>Ф000355</t>
  </si>
  <si>
    <t>Ф000356</t>
  </si>
  <si>
    <t>Ф000357</t>
  </si>
  <si>
    <t>Ф000358</t>
  </si>
  <si>
    <t>Ф000359</t>
  </si>
  <si>
    <t>Ф000360</t>
  </si>
  <si>
    <t>Ф000361</t>
  </si>
  <si>
    <t>Ф000362</t>
  </si>
  <si>
    <t>Ф000363</t>
  </si>
  <si>
    <t>Ф000364</t>
  </si>
  <si>
    <t>Ф000365</t>
  </si>
  <si>
    <t>Ф000371</t>
  </si>
  <si>
    <t>Ф000372</t>
  </si>
  <si>
    <t>Ф000373</t>
  </si>
  <si>
    <t>Ф000374</t>
  </si>
  <si>
    <t>Ф000375</t>
  </si>
  <si>
    <t>Ф000376</t>
  </si>
  <si>
    <t>Ф000377</t>
  </si>
  <si>
    <t>Ф000378</t>
  </si>
  <si>
    <t>Ф000379</t>
  </si>
  <si>
    <t>Ф000380</t>
  </si>
  <si>
    <t>Ф000381</t>
  </si>
  <si>
    <t>Ф000382</t>
  </si>
  <si>
    <t>Ф000383</t>
  </si>
  <si>
    <t>Ф000384</t>
  </si>
  <si>
    <t>Ф000387</t>
  </si>
  <si>
    <t>Ф000388</t>
  </si>
  <si>
    <t>Ф000389</t>
  </si>
  <si>
    <t>Ф000390</t>
  </si>
  <si>
    <t>Ф000391</t>
  </si>
  <si>
    <t>Ф000392</t>
  </si>
  <si>
    <t>Ф000393</t>
  </si>
  <si>
    <t>Ф000394</t>
  </si>
  <si>
    <t>Ф000395</t>
  </si>
  <si>
    <t>Ф000396</t>
  </si>
  <si>
    <t>Ф000398</t>
  </si>
  <si>
    <t>Ф000399</t>
  </si>
  <si>
    <t>Ф000400</t>
  </si>
  <si>
    <t>Ф000401</t>
  </si>
  <si>
    <t>Ф000402</t>
  </si>
  <si>
    <t>Ф000403</t>
  </si>
  <si>
    <t>Ф000404</t>
  </si>
  <si>
    <t>Ф000405</t>
  </si>
  <si>
    <t>Ф000406</t>
  </si>
  <si>
    <t>Ф000407</t>
  </si>
  <si>
    <t>Ф000408</t>
  </si>
  <si>
    <t>Ф000409</t>
  </si>
  <si>
    <t>Ф000410</t>
  </si>
  <si>
    <t>Ф000411</t>
  </si>
  <si>
    <t>Ф000412</t>
  </si>
  <si>
    <t>Ф000413</t>
  </si>
  <si>
    <t>Ф000414</t>
  </si>
  <si>
    <t>Ф000417</t>
  </si>
  <si>
    <t>Ф000418</t>
  </si>
  <si>
    <t>Ф000419</t>
  </si>
  <si>
    <t>Ф000420</t>
  </si>
  <si>
    <t>Ф000421</t>
  </si>
  <si>
    <t>Ф000422</t>
  </si>
  <si>
    <t>Ф000423</t>
  </si>
  <si>
    <t>Ф000424</t>
  </si>
  <si>
    <t>Ф000425</t>
  </si>
  <si>
    <t>Ф000426</t>
  </si>
  <si>
    <t>Ф000427</t>
  </si>
  <si>
    <t>Ф000428</t>
  </si>
  <si>
    <t>Ф000429</t>
  </si>
  <si>
    <t>Ф000430</t>
  </si>
  <si>
    <t>Ф000431</t>
  </si>
  <si>
    <t>Ф000432</t>
  </si>
  <si>
    <t>Ф000433</t>
  </si>
  <si>
    <t>Ф000434</t>
  </si>
  <si>
    <t>Ф000435</t>
  </si>
  <si>
    <t>Ф000436</t>
  </si>
  <si>
    <t>Ф000437</t>
  </si>
  <si>
    <t>Ф000438</t>
  </si>
  <si>
    <t>Ф000439</t>
  </si>
  <si>
    <t>Ф000440</t>
  </si>
  <si>
    <t>Ф000441</t>
  </si>
  <si>
    <t>Ф000442</t>
  </si>
  <si>
    <t>Ф000443</t>
  </si>
  <si>
    <t>Ф000444</t>
  </si>
  <si>
    <t>Ф000445</t>
  </si>
  <si>
    <t>Ф000446</t>
  </si>
  <si>
    <t>Ф000447</t>
  </si>
  <si>
    <t>Ф000448</t>
  </si>
  <si>
    <t>Ф000449</t>
  </si>
  <si>
    <t>Ф000450</t>
  </si>
  <si>
    <t>Ф000451</t>
  </si>
  <si>
    <t>Ф000452</t>
  </si>
  <si>
    <t>Ф000453</t>
  </si>
  <si>
    <t>Ф000454</t>
  </si>
  <si>
    <t>Ф000455</t>
  </si>
  <si>
    <t>Ф000456</t>
  </si>
  <si>
    <t>Ф000457</t>
  </si>
  <si>
    <t>Ф000458</t>
  </si>
  <si>
    <t>Ф000459</t>
  </si>
  <si>
    <t>Ф000460</t>
  </si>
  <si>
    <t>Ф000461</t>
  </si>
  <si>
    <t>Ф000462</t>
  </si>
  <si>
    <t>Ф000463</t>
  </si>
  <si>
    <t>Ф000464</t>
  </si>
  <si>
    <t>Ф000465</t>
  </si>
  <si>
    <t>Ф000466</t>
  </si>
  <si>
    <t>Ф000467</t>
  </si>
  <si>
    <t>Ф000468</t>
  </si>
  <si>
    <t>Ф000469</t>
  </si>
  <si>
    <t>Ф000470</t>
  </si>
  <si>
    <t>Ф000471</t>
  </si>
  <si>
    <t>Ф000472</t>
  </si>
  <si>
    <t>Ф000473</t>
  </si>
  <si>
    <t>Ф000474</t>
  </si>
  <si>
    <t>Ф000475</t>
  </si>
  <si>
    <t>Ф000476</t>
  </si>
  <si>
    <t>Ф000477</t>
  </si>
  <si>
    <t>Ф000478</t>
  </si>
  <si>
    <t>Ф000479</t>
  </si>
  <si>
    <t>Ф000480</t>
  </si>
  <si>
    <t>Ф000481</t>
  </si>
  <si>
    <t>Ф000482</t>
  </si>
  <si>
    <t>Ф000483</t>
  </si>
  <si>
    <t>Ф000484</t>
  </si>
  <si>
    <t>Ф000485</t>
  </si>
  <si>
    <t>Ф000486</t>
  </si>
  <si>
    <t>Ф000487</t>
  </si>
  <si>
    <t>Ф000488</t>
  </si>
  <si>
    <t>Ф000489</t>
  </si>
  <si>
    <t>Ф000490</t>
  </si>
  <si>
    <t>Ф000491</t>
  </si>
  <si>
    <t>Ф000492</t>
  </si>
  <si>
    <t>Ф000493</t>
  </si>
  <si>
    <t>Ф000494</t>
  </si>
  <si>
    <t>Ф000495</t>
  </si>
  <si>
    <t>Ф000496</t>
  </si>
  <si>
    <t>Ф000497</t>
  </si>
  <si>
    <t>Ф000498</t>
  </si>
  <si>
    <t>Ф000499</t>
  </si>
  <si>
    <t>Ф000500</t>
  </si>
  <si>
    <t>Ф000501</t>
  </si>
  <si>
    <t>Ф000502</t>
  </si>
  <si>
    <t>Ф000503</t>
  </si>
  <si>
    <t>Ф000504</t>
  </si>
  <si>
    <t>Ф000505</t>
  </si>
  <si>
    <t>Ф000506</t>
  </si>
  <si>
    <t>Ф000507</t>
  </si>
  <si>
    <t>Ф000508</t>
  </si>
  <si>
    <t>Ф000509</t>
  </si>
  <si>
    <t>Ф000510</t>
  </si>
  <si>
    <t>Ф000511</t>
  </si>
  <si>
    <t>Ф000512</t>
  </si>
  <si>
    <t>Ф000513</t>
  </si>
  <si>
    <t>Ф000514</t>
  </si>
  <si>
    <t>Ф000515</t>
  </si>
  <si>
    <t>Ф000516</t>
  </si>
  <si>
    <t>Ф000517</t>
  </si>
  <si>
    <t>Ф000518</t>
  </si>
  <si>
    <t>Ф000519</t>
  </si>
  <si>
    <t>Ф000520</t>
  </si>
  <si>
    <t>Ф000521</t>
  </si>
  <si>
    <t>Ф000522</t>
  </si>
  <si>
    <t>Ф000523</t>
  </si>
  <si>
    <t>Ф000525</t>
  </si>
  <si>
    <t>Ф000526</t>
  </si>
  <si>
    <t>Ф000528</t>
  </si>
  <si>
    <t>Ф000529</t>
  </si>
  <si>
    <t>Ф000530</t>
  </si>
  <si>
    <t>Ф000531</t>
  </si>
  <si>
    <t>Ф000533</t>
  </si>
  <si>
    <t>Ф000534</t>
  </si>
  <si>
    <t>Ф000535</t>
  </si>
  <si>
    <t>Ф000536</t>
  </si>
  <si>
    <t>Ф000537</t>
  </si>
  <si>
    <t>Ф000538</t>
  </si>
  <si>
    <t>Ф000540</t>
  </si>
  <si>
    <t>Ф000541</t>
  </si>
  <si>
    <t>Ф000543</t>
  </si>
  <si>
    <t>Ф000544</t>
  </si>
  <si>
    <t>Ф000547</t>
  </si>
  <si>
    <t>Ф000548</t>
  </si>
  <si>
    <t>Ф000549</t>
  </si>
  <si>
    <t>Ф000550</t>
  </si>
  <si>
    <t>Ф000551</t>
  </si>
  <si>
    <t>Ф000552</t>
  </si>
  <si>
    <t>Ф000553</t>
  </si>
  <si>
    <t>Ф000554</t>
  </si>
  <si>
    <t>Ф000555</t>
  </si>
  <si>
    <t>Ф000556</t>
  </si>
  <si>
    <t>Ф000557</t>
  </si>
  <si>
    <t>Ф000558</t>
  </si>
  <si>
    <t>Ф000559</t>
  </si>
  <si>
    <t>Ф000560</t>
  </si>
  <si>
    <t>Ф000561</t>
  </si>
  <si>
    <t>Ф000562</t>
  </si>
  <si>
    <t>Ф000563</t>
  </si>
  <si>
    <t>Ф000564</t>
  </si>
  <si>
    <t>Ф000565</t>
  </si>
  <si>
    <t>Ф000566</t>
  </si>
  <si>
    <t>Ф000567</t>
  </si>
  <si>
    <t>Ф000568</t>
  </si>
  <si>
    <t>Ф000569</t>
  </si>
  <si>
    <t>Ф000570</t>
  </si>
  <si>
    <t>Ф000571</t>
  </si>
  <si>
    <t>Ф000572</t>
  </si>
  <si>
    <t>Ф000573</t>
  </si>
  <si>
    <t>Ф000574</t>
  </si>
  <si>
    <t>Ф000575</t>
  </si>
  <si>
    <t>Ф000576</t>
  </si>
  <si>
    <t>Ф000577</t>
  </si>
  <si>
    <t>Ф000578</t>
  </si>
  <si>
    <t>Ф000579</t>
  </si>
  <si>
    <t>Ф000580</t>
  </si>
  <si>
    <t>Ф000581</t>
  </si>
  <si>
    <t>Ф000582</t>
  </si>
  <si>
    <t>Ф000583</t>
  </si>
  <si>
    <t>Ф000584</t>
  </si>
  <si>
    <t>Ф000585</t>
  </si>
  <si>
    <t>Ф000586</t>
  </si>
  <si>
    <t>Ф000587</t>
  </si>
  <si>
    <t>Ф000588</t>
  </si>
  <si>
    <t>Ф000589</t>
  </si>
  <si>
    <t>Ф000590</t>
  </si>
  <si>
    <t>Ф000591</t>
  </si>
  <si>
    <t>Ф000592</t>
  </si>
  <si>
    <t>Ф000593</t>
  </si>
  <si>
    <t>Ф000594</t>
  </si>
  <si>
    <t>Ф000595</t>
  </si>
  <si>
    <t>Ф000596</t>
  </si>
  <si>
    <t>Ф000597</t>
  </si>
  <si>
    <t>Ф000598</t>
  </si>
  <si>
    <t>Ф000599</t>
  </si>
  <si>
    <t>Ф000600</t>
  </si>
  <si>
    <t>Ф000601</t>
  </si>
  <si>
    <t>Ф000602</t>
  </si>
  <si>
    <t>Ф000603</t>
  </si>
  <si>
    <t>Ф000604</t>
  </si>
  <si>
    <t>Ф000605</t>
  </si>
  <si>
    <t>Ф000606</t>
  </si>
  <si>
    <t>Ф000607</t>
  </si>
  <si>
    <t>Ф000608</t>
  </si>
  <si>
    <t>Ф000609</t>
  </si>
  <si>
    <t>Ф000610</t>
  </si>
  <si>
    <t>Ф000611</t>
  </si>
  <si>
    <t>Ф000612</t>
  </si>
  <si>
    <t>Ф000613</t>
  </si>
  <si>
    <t>Ф000614</t>
  </si>
  <si>
    <t>Ф000615</t>
  </si>
  <si>
    <t>Ф000616</t>
  </si>
  <si>
    <t>Ф000617</t>
  </si>
  <si>
    <t>Ф000618</t>
  </si>
  <si>
    <t>Ф000619</t>
  </si>
  <si>
    <t>Ф000622</t>
  </si>
  <si>
    <t>Ф000627</t>
  </si>
  <si>
    <t>Ф000631</t>
  </si>
  <si>
    <t>Ф000633</t>
  </si>
  <si>
    <t>Ф000636</t>
  </si>
  <si>
    <t>Ф000641</t>
  </si>
  <si>
    <t>Ф000642</t>
  </si>
  <si>
    <t>Ф000643</t>
  </si>
  <si>
    <t>Ф000644</t>
  </si>
  <si>
    <t>Ф000645</t>
  </si>
  <si>
    <t>Ф000646</t>
  </si>
  <si>
    <t>Ф000647</t>
  </si>
  <si>
    <t>Ф000649</t>
  </si>
  <si>
    <t>Ф000650</t>
  </si>
  <si>
    <t>Ф000651</t>
  </si>
  <si>
    <t>Ф000652</t>
  </si>
  <si>
    <t>Ф000653</t>
  </si>
  <si>
    <t>Ф000654</t>
  </si>
  <si>
    <t>Ф000655</t>
  </si>
  <si>
    <t>Ф000656</t>
  </si>
  <si>
    <t>Ф000657</t>
  </si>
  <si>
    <t>Ф000658</t>
  </si>
  <si>
    <t>Ф000659</t>
  </si>
  <si>
    <t>Ф000660</t>
  </si>
  <si>
    <t>Ф000661</t>
  </si>
  <si>
    <t>Ф000662</t>
  </si>
  <si>
    <t>Ф000664</t>
  </si>
  <si>
    <t>Ф000666</t>
  </si>
  <si>
    <t>Ф000668</t>
  </si>
  <si>
    <t>Ф000669</t>
  </si>
  <si>
    <t>Ф000670</t>
  </si>
  <si>
    <t>Ф000683</t>
  </si>
  <si>
    <t>Ф000686</t>
  </si>
  <si>
    <t>Ф000687</t>
  </si>
  <si>
    <t>Ф000688</t>
  </si>
  <si>
    <t>Ф000689</t>
  </si>
  <si>
    <t>Ф000691</t>
  </si>
  <si>
    <t>Ф000692</t>
  </si>
  <si>
    <t>Ф000693</t>
  </si>
  <si>
    <t>Ф000694</t>
  </si>
  <si>
    <t>Ф000695</t>
  </si>
  <si>
    <t>Ф000697</t>
  </si>
  <si>
    <t>Ф000698</t>
  </si>
  <si>
    <t>Ф000699</t>
  </si>
  <si>
    <t>Ф000700</t>
  </si>
  <si>
    <t>Ф000701</t>
  </si>
  <si>
    <t>Ф000702</t>
  </si>
  <si>
    <t>Ф000703</t>
  </si>
  <si>
    <t>Ф000704</t>
  </si>
  <si>
    <t>Ф000705</t>
  </si>
  <si>
    <t>Ф000706</t>
  </si>
  <si>
    <t>Ф000707</t>
  </si>
  <si>
    <t>Ф000708</t>
  </si>
  <si>
    <t>Ф000709</t>
  </si>
  <si>
    <t>Ф000710</t>
  </si>
  <si>
    <t>Ф000711</t>
  </si>
  <si>
    <t>Ф000712</t>
  </si>
  <si>
    <t>Ф000713</t>
  </si>
  <si>
    <t>Ф000714</t>
  </si>
  <si>
    <t>Ф000715</t>
  </si>
  <si>
    <t>Ф000716</t>
  </si>
  <si>
    <t>Ф000724</t>
  </si>
  <si>
    <t>Ф000725</t>
  </si>
  <si>
    <t>Ф000726</t>
  </si>
  <si>
    <t>Ф000727</t>
  </si>
  <si>
    <t>Ф000728</t>
  </si>
  <si>
    <t>Ф000731</t>
  </si>
  <si>
    <t>Ф000732</t>
  </si>
  <si>
    <t>Ф000733</t>
  </si>
  <si>
    <t>Ф000734</t>
  </si>
  <si>
    <t>Ф000735</t>
  </si>
  <si>
    <t>Ф000736</t>
  </si>
  <si>
    <t>Ф000737</t>
  </si>
  <si>
    <t>Ф000738</t>
  </si>
  <si>
    <t>Ф000739</t>
  </si>
  <si>
    <t>Ф000741</t>
  </si>
  <si>
    <t>Ф000742</t>
  </si>
  <si>
    <t>Ф000743</t>
  </si>
  <si>
    <t>Ф000744</t>
  </si>
  <si>
    <t>Ф000745</t>
  </si>
  <si>
    <t>Ф000746</t>
  </si>
  <si>
    <t>Ф000747</t>
  </si>
  <si>
    <t>Ф000748</t>
  </si>
  <si>
    <t>Ф000749</t>
  </si>
  <si>
    <t>Ф000751</t>
  </si>
  <si>
    <t>Ф000752</t>
  </si>
  <si>
    <t>Ф000753</t>
  </si>
  <si>
    <t>Ф000755</t>
  </si>
  <si>
    <t>Ф000756</t>
  </si>
  <si>
    <t>Ф000768</t>
  </si>
  <si>
    <t>Ф000769</t>
  </si>
  <si>
    <t>Ф000770</t>
  </si>
  <si>
    <t>Ф000771</t>
  </si>
  <si>
    <t>Ф000772</t>
  </si>
  <si>
    <t>Ф000773</t>
  </si>
  <si>
    <t>Ф000774</t>
  </si>
  <si>
    <t>Ф000775</t>
  </si>
  <si>
    <t>Ф000776</t>
  </si>
  <si>
    <t>Ф000777</t>
  </si>
  <si>
    <t>Ф000778</t>
  </si>
  <si>
    <t>Ф000781</t>
  </si>
  <si>
    <t>Ф000799</t>
  </si>
  <si>
    <t>Ф000800</t>
  </si>
  <si>
    <t>Ф000801</t>
  </si>
  <si>
    <t>Ф000802</t>
  </si>
  <si>
    <t>Ф000803</t>
  </si>
  <si>
    <t>Ф000804</t>
  </si>
  <si>
    <t>Ф000805</t>
  </si>
  <si>
    <t>Ф000823</t>
  </si>
  <si>
    <t>Ф000824</t>
  </si>
  <si>
    <t>Ф000826</t>
  </si>
  <si>
    <t>Ф000827</t>
  </si>
  <si>
    <t>Ф000828</t>
  </si>
  <si>
    <t>Ф000829</t>
  </si>
  <si>
    <t>Ф000830</t>
  </si>
  <si>
    <t>Ф000831</t>
  </si>
  <si>
    <t>Ф000832</t>
  </si>
  <si>
    <t>Ф000833</t>
  </si>
  <si>
    <t>Ф000834</t>
  </si>
  <si>
    <t>Ф000835</t>
  </si>
  <si>
    <t>Ф000836</t>
  </si>
  <si>
    <t>Ф000837</t>
  </si>
  <si>
    <t>Ф000838</t>
  </si>
  <si>
    <t>Ф000839</t>
  </si>
  <si>
    <t>Ф000840</t>
  </si>
  <si>
    <t>Ф000841</t>
  </si>
  <si>
    <t>Ф000842</t>
  </si>
  <si>
    <t>Ф000843</t>
  </si>
  <si>
    <t>Ф000844</t>
  </si>
  <si>
    <t>Ф000845</t>
  </si>
  <si>
    <t>Ф000846</t>
  </si>
  <si>
    <t>Ф000847</t>
  </si>
  <si>
    <t>Ф000848</t>
  </si>
  <si>
    <t>Ф000849</t>
  </si>
  <si>
    <t>Ф000850</t>
  </si>
  <si>
    <t>Ф000852</t>
  </si>
  <si>
    <t>Ф000853</t>
  </si>
  <si>
    <t>Ф000854</t>
  </si>
  <si>
    <t>Ф000855</t>
  </si>
  <si>
    <t>Ф000856</t>
  </si>
  <si>
    <t>Ф000857</t>
  </si>
  <si>
    <t>Ф000858</t>
  </si>
  <si>
    <t>Ф000859</t>
  </si>
  <si>
    <t>Ф000860</t>
  </si>
  <si>
    <t>Ф000861</t>
  </si>
  <si>
    <t>Ф000862</t>
  </si>
  <si>
    <t>Ф000863</t>
  </si>
  <si>
    <t>Ф000864</t>
  </si>
  <si>
    <t>Ф000866</t>
  </si>
  <si>
    <t>Ф000867</t>
  </si>
  <si>
    <t>Ф000868</t>
  </si>
  <si>
    <t>Ф000869</t>
  </si>
  <si>
    <t>Ф000870</t>
  </si>
  <si>
    <t>Ф000871</t>
  </si>
  <si>
    <t>Ф000872</t>
  </si>
  <si>
    <t>Ф000873</t>
  </si>
  <si>
    <t>Ф000874</t>
  </si>
  <si>
    <t>Ф000875</t>
  </si>
  <si>
    <t>Ф000876</t>
  </si>
  <si>
    <t>Ф000877</t>
  </si>
  <si>
    <t>Ф000878</t>
  </si>
  <si>
    <t>Ф000879</t>
  </si>
  <si>
    <t>Ф000880</t>
  </si>
  <si>
    <t>Ф000881</t>
  </si>
  <si>
    <t>Ф000882</t>
  </si>
  <si>
    <t>Ф000885</t>
  </si>
  <si>
    <t>Ф000886</t>
  </si>
  <si>
    <t>Ф000887</t>
  </si>
  <si>
    <t>Ф000888</t>
  </si>
  <si>
    <t>Ф000889</t>
  </si>
  <si>
    <t>Ф000890</t>
  </si>
  <si>
    <t>Ф000891</t>
  </si>
  <si>
    <t>Ф000892</t>
  </si>
  <si>
    <t>Ф000893</t>
  </si>
  <si>
    <t>Ф000894</t>
  </si>
  <si>
    <t>Ф000895</t>
  </si>
  <si>
    <t>Ф000896</t>
  </si>
  <si>
    <t>Ф000897</t>
  </si>
  <si>
    <t>Ф000898</t>
  </si>
  <si>
    <t>Ф000899</t>
  </si>
  <si>
    <t>Ф000900</t>
  </si>
  <si>
    <t>Ф000901</t>
  </si>
  <si>
    <t>Ф000902</t>
  </si>
  <si>
    <t>Ф000903</t>
  </si>
  <si>
    <t>Ф000904</t>
  </si>
  <si>
    <t>Ф000905</t>
  </si>
  <si>
    <t>Ф000906</t>
  </si>
  <si>
    <t>Ф000907</t>
  </si>
  <si>
    <t>Ф000908</t>
  </si>
  <si>
    <t>Ф000909</t>
  </si>
  <si>
    <t>Ф000910</t>
  </si>
  <si>
    <t>Ф000911</t>
  </si>
  <si>
    <t>Ф000912</t>
  </si>
  <si>
    <t>Ф000913</t>
  </si>
  <si>
    <t>Ф000914</t>
  </si>
  <si>
    <t>Ф000915</t>
  </si>
  <si>
    <t>Ф000916</t>
  </si>
  <si>
    <t>Ф000919</t>
  </si>
  <si>
    <t>Ф000920</t>
  </si>
  <si>
    <t>Ф000921</t>
  </si>
  <si>
    <t>Ф000922</t>
  </si>
  <si>
    <t>Ф000923</t>
  </si>
  <si>
    <t>Ф000924</t>
  </si>
  <si>
    <t>Ф000925</t>
  </si>
  <si>
    <t>Ф000926</t>
  </si>
  <si>
    <t>Ф000927</t>
  </si>
  <si>
    <t>Ф000928</t>
  </si>
  <si>
    <t>Ф000929</t>
  </si>
  <si>
    <t>Ф000930</t>
  </si>
  <si>
    <t>Ф000931</t>
  </si>
  <si>
    <t>Ф000932</t>
  </si>
  <si>
    <t>Ф000933</t>
  </si>
  <si>
    <t>Ф000934</t>
  </si>
  <si>
    <t>Ф000935</t>
  </si>
  <si>
    <t>Ф000936</t>
  </si>
  <si>
    <t>Ф000937</t>
  </si>
  <si>
    <t>Ф000938</t>
  </si>
  <si>
    <t>Ф000939</t>
  </si>
  <si>
    <t>Ф000940</t>
  </si>
  <si>
    <t>Ф000941</t>
  </si>
  <si>
    <t>Ф000942</t>
  </si>
  <si>
    <t>Ф000943</t>
  </si>
  <si>
    <t>Ф000944</t>
  </si>
  <si>
    <t>Ф000945</t>
  </si>
  <si>
    <t>Ф000946</t>
  </si>
  <si>
    <t>Ф000947</t>
  </si>
  <si>
    <t>Ф000948</t>
  </si>
  <si>
    <t>Ф000949</t>
  </si>
  <si>
    <t>Ф000950</t>
  </si>
  <si>
    <t>Ф000951</t>
  </si>
  <si>
    <t>Ф000952</t>
  </si>
  <si>
    <t>Ф000953</t>
  </si>
  <si>
    <t>Ф000954</t>
  </si>
  <si>
    <t>Ф000955</t>
  </si>
  <si>
    <t>Ф000956</t>
  </si>
  <si>
    <t>Ф000957</t>
  </si>
  <si>
    <t>Ф000958</t>
  </si>
  <si>
    <t>Ф000959</t>
  </si>
  <si>
    <t>Ф000960</t>
  </si>
  <si>
    <t>Ф000961</t>
  </si>
  <si>
    <t>Ф000963</t>
  </si>
  <si>
    <t>Ф000964</t>
  </si>
  <si>
    <t>Ф000965</t>
  </si>
  <si>
    <t>Ф000966</t>
  </si>
  <si>
    <t>Ф000967</t>
  </si>
  <si>
    <t>Ф000968</t>
  </si>
  <si>
    <t>Ф000971</t>
  </si>
  <si>
    <t>Ф000972</t>
  </si>
  <si>
    <t>Ф000973</t>
  </si>
  <si>
    <t>Ф000974</t>
  </si>
  <si>
    <t>Ф000975</t>
  </si>
  <si>
    <t>Ф000976</t>
  </si>
  <si>
    <t>Ф000977</t>
  </si>
  <si>
    <t>Ф000978</t>
  </si>
  <si>
    <t>Ф000979</t>
  </si>
  <si>
    <t>Ф000980</t>
  </si>
  <si>
    <t>Ф000981</t>
  </si>
  <si>
    <t>Ф000982</t>
  </si>
  <si>
    <t>Ф000983</t>
  </si>
  <si>
    <t>Ф000984</t>
  </si>
  <si>
    <t>Ф000985</t>
  </si>
  <si>
    <t>Ф000986</t>
  </si>
  <si>
    <t>Ф000987</t>
  </si>
  <si>
    <t>Ф000988</t>
  </si>
  <si>
    <t>Ф000989</t>
  </si>
  <si>
    <t>Ф000990</t>
  </si>
  <si>
    <t>Ф000991</t>
  </si>
  <si>
    <t>Ф000992</t>
  </si>
  <si>
    <t>Ф000994</t>
  </si>
  <si>
    <t>Ф000996</t>
  </si>
  <si>
    <t>Ф000997</t>
  </si>
  <si>
    <t>Ф000998</t>
  </si>
  <si>
    <t>Ф000999</t>
  </si>
  <si>
    <t>Ф001000</t>
  </si>
  <si>
    <t>Ф001001</t>
  </si>
  <si>
    <t>Ф001002</t>
  </si>
  <si>
    <t>Ф001003</t>
  </si>
  <si>
    <t>Ф001004</t>
  </si>
  <si>
    <t>Ф001005</t>
  </si>
  <si>
    <t>Ф001006</t>
  </si>
  <si>
    <t>Ф001007</t>
  </si>
  <si>
    <t>Ф001008</t>
  </si>
  <si>
    <t>Ф001009</t>
  </si>
  <si>
    <t>Ф001010</t>
  </si>
  <si>
    <t>Ф001011</t>
  </si>
  <si>
    <t>Ф001012</t>
  </si>
  <si>
    <t>Ф001013</t>
  </si>
  <si>
    <t>Ф001014</t>
  </si>
  <si>
    <t>Ф001015</t>
  </si>
  <si>
    <t>Ф001016</t>
  </si>
  <si>
    <t>Ф001017</t>
  </si>
  <si>
    <t>Ф001018</t>
  </si>
  <si>
    <t>Ф001019</t>
  </si>
  <si>
    <t>Ф001020</t>
  </si>
  <si>
    <t>Ф001021</t>
  </si>
  <si>
    <t>Ф001022</t>
  </si>
  <si>
    <t>Ф001023</t>
  </si>
  <si>
    <t>Ф001024</t>
  </si>
  <si>
    <t>Ф001025</t>
  </si>
  <si>
    <t>Ф001026</t>
  </si>
  <si>
    <t>Ф001027</t>
  </si>
  <si>
    <t>Ф001028</t>
  </si>
  <si>
    <t>Ф001029</t>
  </si>
  <si>
    <t>Ф001030</t>
  </si>
  <si>
    <t>Ф001031</t>
  </si>
  <si>
    <t>Ф001032</t>
  </si>
  <si>
    <t>Ф001033</t>
  </si>
  <si>
    <t>Ф001034</t>
  </si>
  <si>
    <t>Ф001035</t>
  </si>
  <si>
    <t>Ф001036</t>
  </si>
  <si>
    <t>Ф001037</t>
  </si>
  <si>
    <t>Ф001038</t>
  </si>
  <si>
    <t>Ф001039</t>
  </si>
  <si>
    <t>Ф001040</t>
  </si>
  <si>
    <t>Ф001041</t>
  </si>
  <si>
    <t>Ф001042</t>
  </si>
  <si>
    <t>Ф001043</t>
  </si>
  <si>
    <t>Ф001044</t>
  </si>
  <si>
    <t>Ф001045</t>
  </si>
  <si>
    <t>Ф001046</t>
  </si>
  <si>
    <t>Ф001047</t>
  </si>
  <si>
    <t>Ф001048</t>
  </si>
  <si>
    <t>Ф001049</t>
  </si>
  <si>
    <t>Ф001050</t>
  </si>
  <si>
    <t>Ф001051</t>
  </si>
  <si>
    <t>Ф001052</t>
  </si>
  <si>
    <t>Ф001053</t>
  </si>
  <si>
    <t>Ф001054</t>
  </si>
  <si>
    <t>Ф001055</t>
  </si>
  <si>
    <t>Ф001056</t>
  </si>
  <si>
    <t>Ф001057</t>
  </si>
  <si>
    <t>Ф001058</t>
  </si>
  <si>
    <t>Ф001059</t>
  </si>
  <si>
    <t>Ф001060</t>
  </si>
  <si>
    <t>Ф001061</t>
  </si>
  <si>
    <t>Ф001062</t>
  </si>
  <si>
    <t>Ф001063</t>
  </si>
  <si>
    <t>Ф001064</t>
  </si>
  <si>
    <t>Ф001065</t>
  </si>
  <si>
    <t>Ф001066</t>
  </si>
  <si>
    <t>Ф001067</t>
  </si>
  <si>
    <t>Ф001068</t>
  </si>
  <si>
    <t>Ф001069</t>
  </si>
  <si>
    <t>Ф001070</t>
  </si>
  <si>
    <t>Ф001073</t>
  </si>
  <si>
    <t>Ф001075</t>
  </si>
  <si>
    <t>Ф001079</t>
  </si>
  <si>
    <t>Ф001080</t>
  </si>
  <si>
    <t>Ф001083</t>
  </si>
  <si>
    <t>Ф001084</t>
  </si>
  <si>
    <t>Ф001085</t>
  </si>
  <si>
    <t>Ф001086</t>
  </si>
  <si>
    <t>Ф001087</t>
  </si>
  <si>
    <t>Ф001088</t>
  </si>
  <si>
    <t>Ф001089</t>
  </si>
  <si>
    <t>Ф001091</t>
  </si>
  <si>
    <t>Ф001092</t>
  </si>
  <si>
    <t>Ф001093</t>
  </si>
  <si>
    <t>Ф001095</t>
  </si>
  <si>
    <t>Ф001096</t>
  </si>
  <si>
    <t>Ф001097</t>
  </si>
  <si>
    <t>Ф001098</t>
  </si>
  <si>
    <t>Ф001099</t>
  </si>
  <si>
    <t>Ф001100</t>
  </si>
  <si>
    <t>Ф001101</t>
  </si>
  <si>
    <t>Ф001102</t>
  </si>
  <si>
    <t>Ф001103</t>
  </si>
  <si>
    <t>Ф001104</t>
  </si>
  <si>
    <t>Ф001105</t>
  </si>
  <si>
    <t>Ф001106</t>
  </si>
  <si>
    <t>Ф001107</t>
  </si>
  <si>
    <t>Ф001108</t>
  </si>
  <si>
    <t>Ф001109</t>
  </si>
  <si>
    <t>Ф001110</t>
  </si>
  <si>
    <t>Ф001111</t>
  </si>
  <si>
    <t>Ф001112</t>
  </si>
  <si>
    <t>Ф001113</t>
  </si>
  <si>
    <t>Ф001114</t>
  </si>
  <si>
    <t>Ф001115</t>
  </si>
  <si>
    <t>Ф001116</t>
  </si>
  <si>
    <t>Ф001117</t>
  </si>
  <si>
    <t>Ф001118</t>
  </si>
  <si>
    <t>Ф001119</t>
  </si>
  <si>
    <t>Ф001121</t>
  </si>
  <si>
    <t>Ф001123</t>
  </si>
  <si>
    <t>Ф001124</t>
  </si>
  <si>
    <t>Ф001125</t>
  </si>
  <si>
    <t>Ф001126</t>
  </si>
  <si>
    <t>Ф001127</t>
  </si>
  <si>
    <t>Ф001128</t>
  </si>
  <si>
    <t>Ф001129</t>
  </si>
  <si>
    <t>Ф001131</t>
  </si>
  <si>
    <t>Ф001132</t>
  </si>
  <si>
    <t>Ф001133</t>
  </si>
  <si>
    <t>Ф001134</t>
  </si>
  <si>
    <t>Ф001135</t>
  </si>
  <si>
    <t>Ф001136</t>
  </si>
  <si>
    <t>Ф001137</t>
  </si>
  <si>
    <t>Ф001139</t>
  </si>
  <si>
    <t>Ф001140</t>
  </si>
  <si>
    <t>Ф001142</t>
  </si>
  <si>
    <t>Ф001144</t>
  </si>
  <si>
    <t>Ф001145</t>
  </si>
  <si>
    <t>Ф001147</t>
  </si>
  <si>
    <t>Ф001148</t>
  </si>
  <si>
    <t>Ф001149</t>
  </si>
  <si>
    <t>Ф001150</t>
  </si>
  <si>
    <t>Ф001151</t>
  </si>
  <si>
    <t>Ф001152</t>
  </si>
  <si>
    <t>Ф001153</t>
  </si>
  <si>
    <t>Ф001154</t>
  </si>
  <si>
    <t>Ф001155</t>
  </si>
  <si>
    <t>Ф001161</t>
  </si>
  <si>
    <t>Ф001165</t>
  </si>
  <si>
    <t>Ф001166</t>
  </si>
  <si>
    <t>Ф001167</t>
  </si>
  <si>
    <t>Ф001170</t>
  </si>
  <si>
    <t>Ф001178</t>
  </si>
  <si>
    <t>Ф001181</t>
  </si>
  <si>
    <t>Ф001182</t>
  </si>
  <si>
    <t>Ф001183</t>
  </si>
  <si>
    <t>Ф001184</t>
  </si>
  <si>
    <t>Ф001185</t>
  </si>
  <si>
    <t>Ф001186</t>
  </si>
  <si>
    <t>Ф001187</t>
  </si>
  <si>
    <t>Ф001188</t>
  </si>
  <si>
    <t>Ф001189</t>
  </si>
  <si>
    <t>Ф001190</t>
  </si>
  <si>
    <t>Ф001191</t>
  </si>
  <si>
    <t>Ф001192</t>
  </si>
  <si>
    <t>Ф001194</t>
  </si>
  <si>
    <t>Ф001195</t>
  </si>
  <si>
    <t>Ф001197</t>
  </si>
  <si>
    <t>Ф001198</t>
  </si>
  <si>
    <t>Ф001199</t>
  </si>
  <si>
    <t>Ф001200</t>
  </si>
  <si>
    <t>Ф001201</t>
  </si>
  <si>
    <t>Ф001202</t>
  </si>
  <si>
    <t>Ф001203</t>
  </si>
  <si>
    <t>Ф001204</t>
  </si>
  <si>
    <t>Ф001205</t>
  </si>
  <si>
    <t>Ф001206</t>
  </si>
  <si>
    <t>Ф001207</t>
  </si>
  <si>
    <t>Ф001208</t>
  </si>
  <si>
    <t>Ф001209</t>
  </si>
  <si>
    <t>Ф001210</t>
  </si>
  <si>
    <t>Ф001211</t>
  </si>
  <si>
    <t>Ф001212</t>
  </si>
  <si>
    <t>Ф001213</t>
  </si>
  <si>
    <t>Ф001214</t>
  </si>
  <si>
    <t>Ф001215</t>
  </si>
  <si>
    <t>Ф001216</t>
  </si>
  <si>
    <t>Ф001217</t>
  </si>
  <si>
    <t>Ф001218</t>
  </si>
  <si>
    <t>Ф001219</t>
  </si>
  <si>
    <t>Ф001220</t>
  </si>
  <si>
    <t>Ф001221</t>
  </si>
  <si>
    <t>Ф001222</t>
  </si>
  <si>
    <t>Ф001223</t>
  </si>
  <si>
    <t>Ф001224</t>
  </si>
  <si>
    <t>Ф001225</t>
  </si>
  <si>
    <t>Ф001226</t>
  </si>
  <si>
    <t>Ф001227</t>
  </si>
  <si>
    <t>Ф001228</t>
  </si>
  <si>
    <t>Ф001229</t>
  </si>
  <si>
    <t>Ф001230</t>
  </si>
  <si>
    <t>Ф001231</t>
  </si>
  <si>
    <t>Ф001232</t>
  </si>
  <si>
    <t>Ф001233</t>
  </si>
  <si>
    <t>Ф001234</t>
  </si>
  <si>
    <t>Ф001235</t>
  </si>
  <si>
    <t>Ф001236</t>
  </si>
  <si>
    <t>Ф001237</t>
  </si>
  <si>
    <t>Ф001238</t>
  </si>
  <si>
    <t>Ф001239</t>
  </si>
  <si>
    <t>Ф001240</t>
  </si>
  <si>
    <t>Ф001241</t>
  </si>
  <si>
    <t>Ф001242</t>
  </si>
  <si>
    <t>Ф001243</t>
  </si>
  <si>
    <t>Ф001244</t>
  </si>
  <si>
    <t>Ф001245</t>
  </si>
  <si>
    <t>Ф001246</t>
  </si>
  <si>
    <t>Ф001247</t>
  </si>
  <si>
    <t>Ф001248</t>
  </si>
  <si>
    <t>Ф001249</t>
  </si>
  <si>
    <t>Ф001250</t>
  </si>
  <si>
    <t>Ф001251</t>
  </si>
  <si>
    <t>Ф001252</t>
  </si>
  <si>
    <t>Ф001253</t>
  </si>
  <si>
    <t>Ф001254</t>
  </si>
  <si>
    <t>Ф001255</t>
  </si>
  <si>
    <t>Ф001256</t>
  </si>
  <si>
    <t>Ф001257</t>
  </si>
  <si>
    <t>Ф001258</t>
  </si>
  <si>
    <t>Ф001259</t>
  </si>
  <si>
    <t>Ф001260</t>
  </si>
  <si>
    <t>Ф001261</t>
  </si>
  <si>
    <t>Ф001262</t>
  </si>
  <si>
    <t>Ф001263</t>
  </si>
  <si>
    <t>Ф001264</t>
  </si>
  <si>
    <t>Ф001265</t>
  </si>
  <si>
    <t>Ф001266</t>
  </si>
  <si>
    <t>Ф001267</t>
  </si>
  <si>
    <t>Ф001268</t>
  </si>
  <si>
    <t>Ф001269</t>
  </si>
  <si>
    <t>Ф001270</t>
  </si>
  <si>
    <t>Ф001272</t>
  </si>
  <si>
    <t>Ф001273</t>
  </si>
  <si>
    <t>Ф001274</t>
  </si>
  <si>
    <t>Ф001275</t>
  </si>
  <si>
    <t>Ф001276</t>
  </si>
  <si>
    <t>Ф001277</t>
  </si>
  <si>
    <t>Ф001278</t>
  </si>
  <si>
    <t>Ф001279</t>
  </si>
  <si>
    <t>Ф001280</t>
  </si>
  <si>
    <t>Ф001281</t>
  </si>
  <si>
    <t>Ф001282</t>
  </si>
  <si>
    <t>Ф001283</t>
  </si>
  <si>
    <t>Ф001284</t>
  </si>
  <si>
    <t>Ф001285</t>
  </si>
  <si>
    <t>Ф001286</t>
  </si>
  <si>
    <t>Ф001287</t>
  </si>
  <si>
    <t>Ф001288</t>
  </si>
  <si>
    <t>Ф001289</t>
  </si>
  <si>
    <t>Ф001290</t>
  </si>
  <si>
    <t>Ф001291</t>
  </si>
  <si>
    <t>Ф001292</t>
  </si>
  <si>
    <t>Ф001293</t>
  </si>
  <si>
    <t>Ф001294</t>
  </si>
  <si>
    <t>Ф001295</t>
  </si>
  <si>
    <t>Ф001296</t>
  </si>
  <si>
    <t>Ф001297</t>
  </si>
  <si>
    <t>Ф001298</t>
  </si>
  <si>
    <t>Ф001299</t>
  </si>
  <si>
    <t>Ф001300</t>
  </si>
  <si>
    <t>Ф001301</t>
  </si>
  <si>
    <t>Ф001302</t>
  </si>
  <si>
    <t>Ф001303</t>
  </si>
  <si>
    <t>Ф001304</t>
  </si>
  <si>
    <t>Ф001305</t>
  </si>
  <si>
    <t>Ф001306</t>
  </si>
  <si>
    <t>Ф001307</t>
  </si>
  <si>
    <t>Ф001308</t>
  </si>
  <si>
    <t>Ф001309</t>
  </si>
  <si>
    <t>Ф001310</t>
  </si>
  <si>
    <t>Ф001311</t>
  </si>
  <si>
    <t>Ф001312</t>
  </si>
  <si>
    <t>Ф001313</t>
  </si>
  <si>
    <t>Ф001314</t>
  </si>
  <si>
    <t>Ф001315</t>
  </si>
  <si>
    <t>Ф001316</t>
  </si>
  <si>
    <t>Ф001317</t>
  </si>
  <si>
    <t>Ф001318</t>
  </si>
  <si>
    <t>Ф001319</t>
  </si>
  <si>
    <t>Ф001321</t>
  </si>
  <si>
    <t>Ф001322</t>
  </si>
  <si>
    <t>Ф001323</t>
  </si>
  <si>
    <t>Ф001324</t>
  </si>
  <si>
    <t>Ф001325</t>
  </si>
  <si>
    <t>Ф001326</t>
  </si>
  <si>
    <t>Ф001327</t>
  </si>
  <si>
    <t>Ф001328</t>
  </si>
  <si>
    <t>Ф001329</t>
  </si>
  <si>
    <t>Ф001330</t>
  </si>
  <si>
    <t>Ф001331</t>
  </si>
  <si>
    <t>Ф001332</t>
  </si>
  <si>
    <t>Ф001333</t>
  </si>
  <si>
    <t>Ф001334</t>
  </si>
  <si>
    <t>Ф001335</t>
  </si>
  <si>
    <t>Ф001336</t>
  </si>
  <si>
    <t>Ф001337</t>
  </si>
  <si>
    <t>Ф001338</t>
  </si>
  <si>
    <t>Ф001339</t>
  </si>
  <si>
    <t>Ф001340</t>
  </si>
  <si>
    <t>Ф001341</t>
  </si>
  <si>
    <t>Ф001342</t>
  </si>
  <si>
    <t>Ф001343</t>
  </si>
  <si>
    <t>Ф001344</t>
  </si>
  <si>
    <t>Ф001345</t>
  </si>
  <si>
    <t>Ф001346</t>
  </si>
  <si>
    <t>Ф001347</t>
  </si>
  <si>
    <t>Ф001348</t>
  </si>
  <si>
    <t>Ф001349</t>
  </si>
  <si>
    <t>Ф001350</t>
  </si>
  <si>
    <t>Ф001351</t>
  </si>
  <si>
    <t>Ф001352</t>
  </si>
  <si>
    <t>Ф001353</t>
  </si>
  <si>
    <t>Ф001354</t>
  </si>
  <si>
    <t>Ф001355</t>
  </si>
  <si>
    <t>Ф001356</t>
  </si>
  <si>
    <t>Ф001357</t>
  </si>
  <si>
    <t>Ф001358</t>
  </si>
  <si>
    <t>Ф001359</t>
  </si>
  <si>
    <t>Ф001360</t>
  </si>
  <si>
    <t>Ф001361</t>
  </si>
  <si>
    <t>Ф001362</t>
  </si>
  <si>
    <t>Ф001363</t>
  </si>
  <si>
    <t>Ф001364</t>
  </si>
  <si>
    <t>Ф001365</t>
  </si>
  <si>
    <t>Ф001366</t>
  </si>
  <si>
    <t>Ф001367</t>
  </si>
  <si>
    <t>Ф001368</t>
  </si>
  <si>
    <t>Ф001369</t>
  </si>
  <si>
    <t>Ф001370</t>
  </si>
  <si>
    <t>Ф001371</t>
  </si>
  <si>
    <t>Ф001372</t>
  </si>
  <si>
    <t>Ф001373</t>
  </si>
  <si>
    <t>Ф001374</t>
  </si>
  <si>
    <t>Ф001375</t>
  </si>
  <si>
    <t>Ф001376</t>
  </si>
  <si>
    <t>Ф001377</t>
  </si>
  <si>
    <t>Ф001378</t>
  </si>
  <si>
    <t>Ф001379</t>
  </si>
  <si>
    <t>Ф001380</t>
  </si>
  <si>
    <t>Ф001381</t>
  </si>
  <si>
    <t>Ф001382</t>
  </si>
  <si>
    <t>Ф001383</t>
  </si>
  <si>
    <t>Ф001384</t>
  </si>
  <si>
    <t>Ф001385</t>
  </si>
  <si>
    <t>Ф001386</t>
  </si>
  <si>
    <t>Ф001387</t>
  </si>
  <si>
    <t>Ф001388</t>
  </si>
  <si>
    <t>Ф001389</t>
  </si>
  <si>
    <t>Ф001390</t>
  </si>
  <si>
    <t>Ф001391</t>
  </si>
  <si>
    <t>Ф001392</t>
  </si>
  <si>
    <t>Ф001393</t>
  </si>
  <si>
    <t>Ф001394</t>
  </si>
  <si>
    <t>Ф001395</t>
  </si>
  <si>
    <t>Ф001396</t>
  </si>
  <si>
    <t>Ф001397</t>
  </si>
  <si>
    <t>Ф001398</t>
  </si>
  <si>
    <t>Ф001399</t>
  </si>
  <si>
    <t>Ф001400</t>
  </si>
  <si>
    <t>Ф001401</t>
  </si>
  <si>
    <t>Ф001402</t>
  </si>
  <si>
    <t>Ф001403</t>
  </si>
  <si>
    <t>Ф001404</t>
  </si>
  <si>
    <t>Ф001405</t>
  </si>
  <si>
    <t>Ф001406</t>
  </si>
  <si>
    <t>Ф001407</t>
  </si>
  <si>
    <t>Ф001408</t>
  </si>
  <si>
    <t>Ф001409</t>
  </si>
  <si>
    <t>Ф001410</t>
  </si>
  <si>
    <t>Ф001411</t>
  </si>
  <si>
    <t>Ф001412</t>
  </si>
  <si>
    <t>Ф001413</t>
  </si>
  <si>
    <t>Ф001414</t>
  </si>
  <si>
    <t>Ф001415</t>
  </si>
  <si>
    <t>Ф001416</t>
  </si>
  <si>
    <t>Ф001417</t>
  </si>
  <si>
    <t>Ф001418</t>
  </si>
  <si>
    <t>Ф001419</t>
  </si>
  <si>
    <t>Ф001420</t>
  </si>
  <si>
    <t>Ф001421</t>
  </si>
  <si>
    <t>Ф001422</t>
  </si>
  <si>
    <t>Ф001423</t>
  </si>
  <si>
    <t>Ф001424</t>
  </si>
  <si>
    <t>Ф001426</t>
  </si>
  <si>
    <t>Ф001432</t>
  </si>
  <si>
    <t>Ф001433</t>
  </si>
  <si>
    <t>Ф001448</t>
  </si>
  <si>
    <t>Ф001450</t>
  </si>
  <si>
    <t>Ф001451</t>
  </si>
  <si>
    <t>Ф001453</t>
  </si>
  <si>
    <t>Ф001458</t>
  </si>
  <si>
    <t>Ф001459</t>
  </si>
  <si>
    <t>Ф001525</t>
  </si>
  <si>
    <t>Ф001527</t>
  </si>
  <si>
    <t>Ф001528</t>
  </si>
  <si>
    <t>Ф001529</t>
  </si>
  <si>
    <t>Ф001530</t>
  </si>
  <si>
    <t>Ф001531</t>
  </si>
  <si>
    <t>Ф001533</t>
  </si>
  <si>
    <t>Ф001543</t>
  </si>
  <si>
    <t>Ф001544</t>
  </si>
  <si>
    <t>Ф001545</t>
  </si>
  <si>
    <t>Ф001546</t>
  </si>
  <si>
    <t>Ф001547</t>
  </si>
  <si>
    <t>Ф001548</t>
  </si>
  <si>
    <t>Ф001549</t>
  </si>
  <si>
    <t>Ф001550</t>
  </si>
  <si>
    <t>Ф001551</t>
  </si>
  <si>
    <t>Ф001558</t>
  </si>
  <si>
    <t>Ф001559</t>
  </si>
  <si>
    <t>Ф001560</t>
  </si>
  <si>
    <t>Ф001561</t>
  </si>
  <si>
    <t>Ф001562</t>
  </si>
  <si>
    <t>Ф001567</t>
  </si>
  <si>
    <t>Ф001568</t>
  </si>
  <si>
    <t>Ф001570</t>
  </si>
  <si>
    <t>Ф001574</t>
  </si>
  <si>
    <t>Ф001575</t>
  </si>
  <si>
    <t>Ф001579</t>
  </si>
  <si>
    <t>Ф001586</t>
  </si>
  <si>
    <t>Ф001589</t>
  </si>
  <si>
    <t>Ф001592</t>
  </si>
  <si>
    <t>Ф001593</t>
  </si>
  <si>
    <t>Ф001594</t>
  </si>
  <si>
    <t>Ф001596</t>
  </si>
  <si>
    <t>Ф001597</t>
  </si>
  <si>
    <t>Ф001598</t>
  </si>
  <si>
    <t>Ф001599</t>
  </si>
  <si>
    <t>Ф001600</t>
  </si>
  <si>
    <t>Ф001603</t>
  </si>
  <si>
    <t>Ф001604</t>
  </si>
  <si>
    <t>Ф001606</t>
  </si>
  <si>
    <t>Ф001607</t>
  </si>
  <si>
    <t>Ф001611</t>
  </si>
  <si>
    <t>Ф001630</t>
  </si>
  <si>
    <t>Ф001634</t>
  </si>
  <si>
    <t>Ф001635</t>
  </si>
  <si>
    <t>Ф001640</t>
  </si>
  <si>
    <t>Ф001644</t>
  </si>
  <si>
    <t>Ф001645</t>
  </si>
  <si>
    <t>Ф001647</t>
  </si>
  <si>
    <t>Ф001649</t>
  </si>
  <si>
    <t>Ф001650</t>
  </si>
  <si>
    <t>Ф001651</t>
  </si>
  <si>
    <t>Ф001652</t>
  </si>
  <si>
    <t>Ф001653</t>
  </si>
  <si>
    <t>Ф001655</t>
  </si>
  <si>
    <t>Ф001656</t>
  </si>
  <si>
    <t>Ф001657</t>
  </si>
  <si>
    <t>Ф001658</t>
  </si>
  <si>
    <t>Ф001661</t>
  </si>
  <si>
    <t>Ф001662</t>
  </si>
  <si>
    <t>Ф001663</t>
  </si>
  <si>
    <t>Ф001664</t>
  </si>
  <si>
    <t>Ф001665</t>
  </si>
  <si>
    <t>Ф001666</t>
  </si>
  <si>
    <t>Ф001667</t>
  </si>
  <si>
    <t>Ф001669</t>
  </si>
  <si>
    <t>Ф001670</t>
  </si>
  <si>
    <t>Ф001673</t>
  </si>
  <si>
    <t>Ф001675</t>
  </si>
  <si>
    <t>Ф001676</t>
  </si>
  <si>
    <t>Ф001681</t>
  </si>
  <si>
    <t>Ф001682</t>
  </si>
  <si>
    <t>Ф001689</t>
  </si>
  <si>
    <t>Ф001691</t>
  </si>
  <si>
    <t>Ф001692</t>
  </si>
  <si>
    <t>Ф001697</t>
  </si>
  <si>
    <t>Ф001701</t>
  </si>
  <si>
    <t>Ф001702</t>
  </si>
  <si>
    <t>Ф001704</t>
  </si>
  <si>
    <t>Ф001705</t>
  </si>
  <si>
    <t>Ф001707</t>
  </si>
  <si>
    <t>Ф001723</t>
  </si>
  <si>
    <t>Ф001750</t>
  </si>
  <si>
    <t>Ф001759</t>
  </si>
  <si>
    <t>Ф001760</t>
  </si>
  <si>
    <t>Ф001761</t>
  </si>
  <si>
    <t>Ф001762</t>
  </si>
  <si>
    <t>Ф001763</t>
  </si>
  <si>
    <t>Ф001764</t>
  </si>
  <si>
    <t>Ф001765</t>
  </si>
  <si>
    <t>Ф001766</t>
  </si>
  <si>
    <t>Ф001767</t>
  </si>
  <si>
    <t>Ф001768</t>
  </si>
  <si>
    <t>Ф001769</t>
  </si>
  <si>
    <t>Ф001770</t>
  </si>
  <si>
    <t>Ф001771</t>
  </si>
  <si>
    <t>Ф001772</t>
  </si>
  <si>
    <t>Ф001773</t>
  </si>
  <si>
    <t>Ф001774</t>
  </si>
  <si>
    <t>Ф001784</t>
  </si>
  <si>
    <t>Ф001785</t>
  </si>
  <si>
    <t>Ф001786</t>
  </si>
  <si>
    <t>Ф001787</t>
  </si>
  <si>
    <t>Ф001788</t>
  </si>
  <si>
    <t>Ф001789</t>
  </si>
  <si>
    <t>Ф001794</t>
  </si>
  <si>
    <t>Ф001795</t>
  </si>
  <si>
    <t>Ф001796</t>
  </si>
  <si>
    <t>Ф001797</t>
  </si>
  <si>
    <t>Ф001798</t>
  </si>
  <si>
    <t>Ф001799</t>
  </si>
  <si>
    <t>Ф001800</t>
  </si>
  <si>
    <t>Ф001801</t>
  </si>
  <si>
    <t>Ф001802</t>
  </si>
  <si>
    <t>Ф001803</t>
  </si>
  <si>
    <t>Ф001804</t>
  </si>
  <si>
    <t>Ф001805</t>
  </si>
  <si>
    <t>Ф001806</t>
  </si>
  <si>
    <t>Ф001807</t>
  </si>
  <si>
    <t>Ф001808</t>
  </si>
  <si>
    <t>Ф001809</t>
  </si>
  <si>
    <t>Ф001810</t>
  </si>
  <si>
    <t>Ф001811</t>
  </si>
  <si>
    <t>Ф001812</t>
  </si>
  <si>
    <t>Ф001813</t>
  </si>
  <si>
    <t>Ф001814</t>
  </si>
  <si>
    <t>Ф001815</t>
  </si>
  <si>
    <t>Ф001816</t>
  </si>
  <si>
    <t>Ф001821</t>
  </si>
  <si>
    <t>Ф001822</t>
  </si>
  <si>
    <t>Ф001823</t>
  </si>
  <si>
    <t>Ф001825</t>
  </si>
  <si>
    <t>Ф001826</t>
  </si>
  <si>
    <t>Ф001827</t>
  </si>
  <si>
    <t>Ф001828</t>
  </si>
  <si>
    <t>Ф001829</t>
  </si>
  <si>
    <t>Ф001830</t>
  </si>
  <si>
    <t>Ф001831</t>
  </si>
  <si>
    <t>Ф001835</t>
  </si>
  <si>
    <t>Ф001836</t>
  </si>
  <si>
    <t>Ф001837</t>
  </si>
  <si>
    <t>Ф001838</t>
  </si>
  <si>
    <t>Ф001839</t>
  </si>
  <si>
    <t>Ф001842</t>
  </si>
  <si>
    <t>Ф001843</t>
  </si>
  <si>
    <t>Ф001844</t>
  </si>
  <si>
    <t>Ф001845</t>
  </si>
  <si>
    <t>Ф001846</t>
  </si>
  <si>
    <t>Ф001847</t>
  </si>
  <si>
    <t>Ф001852</t>
  </si>
  <si>
    <t>Ф001853</t>
  </si>
  <si>
    <t>Ф001854</t>
  </si>
  <si>
    <t>Ф001855</t>
  </si>
  <si>
    <t>Ф001856</t>
  </si>
  <si>
    <t>Ф001857</t>
  </si>
  <si>
    <t>Ф001858</t>
  </si>
  <si>
    <t>Ф001859</t>
  </si>
  <si>
    <t>Ф001860</t>
  </si>
  <si>
    <t>Ф001861</t>
  </si>
  <si>
    <t>Ф001862</t>
  </si>
  <si>
    <t>Ф001863</t>
  </si>
  <si>
    <t>Ф001864</t>
  </si>
  <si>
    <t>Ф001865</t>
  </si>
  <si>
    <t>Ф001866</t>
  </si>
  <si>
    <t>Ф001868</t>
  </si>
  <si>
    <t>Ф001869</t>
  </si>
  <si>
    <t>Ф001870</t>
  </si>
  <si>
    <t>Ф001871</t>
  </si>
  <si>
    <t>Ф001872</t>
  </si>
  <si>
    <t>Ф001873</t>
  </si>
  <si>
    <t>Ф001874</t>
  </si>
  <si>
    <t>Ф001875</t>
  </si>
  <si>
    <t>Ф001876</t>
  </si>
  <si>
    <t>Ф001877</t>
  </si>
  <si>
    <t>Ф001878</t>
  </si>
  <si>
    <t>Ф001879</t>
  </si>
  <si>
    <t>Ф001880</t>
  </si>
  <si>
    <t>Ф001881</t>
  </si>
  <si>
    <t>Ф001883</t>
  </si>
  <si>
    <t>Ф001885</t>
  </si>
  <si>
    <t>Ф001886</t>
  </si>
  <si>
    <t>Ф001887</t>
  </si>
  <si>
    <t>Ф001888</t>
  </si>
  <si>
    <t>Ф001889</t>
  </si>
  <si>
    <t>Ф001890</t>
  </si>
  <si>
    <t>Ф001891</t>
  </si>
  <si>
    <t>Ф001892</t>
  </si>
  <si>
    <t>Ф001893</t>
  </si>
  <si>
    <t>Ф001897</t>
  </si>
  <si>
    <t>Ф001898</t>
  </si>
  <si>
    <t>Ф001899</t>
  </si>
  <si>
    <t>Ф001900</t>
  </si>
  <si>
    <t>Ф001901</t>
  </si>
  <si>
    <t>Ф001902</t>
  </si>
  <si>
    <t>Ф001903</t>
  </si>
  <si>
    <t>Ф001904</t>
  </si>
  <si>
    <t>Ф001905</t>
  </si>
  <si>
    <t>Ф001906</t>
  </si>
  <si>
    <t>Ф001907</t>
  </si>
  <si>
    <t>Ф001908</t>
  </si>
  <si>
    <t>Ф001910</t>
  </si>
  <si>
    <t>Ф001911</t>
  </si>
  <si>
    <t>Ф001912</t>
  </si>
  <si>
    <t>Ф001913</t>
  </si>
  <si>
    <t>Ф001914</t>
  </si>
  <si>
    <t>Ф001921</t>
  </si>
  <si>
    <t>Ф001922</t>
  </si>
  <si>
    <t>Ф001923</t>
  </si>
  <si>
    <t>Ф001924</t>
  </si>
  <si>
    <t>Ф001925</t>
  </si>
  <si>
    <t>Ф001926</t>
  </si>
  <si>
    <t>Ф001927</t>
  </si>
  <si>
    <t>Ф001928</t>
  </si>
  <si>
    <t>Ф001929</t>
  </si>
  <si>
    <t>Ф001930</t>
  </si>
  <si>
    <t>Ф001931</t>
  </si>
  <si>
    <t>Ф001932</t>
  </si>
  <si>
    <t>Ф001933</t>
  </si>
  <si>
    <t>Ф001934</t>
  </si>
  <si>
    <t>Ф001935</t>
  </si>
  <si>
    <t>Ф001936</t>
  </si>
  <si>
    <t>Ф001937</t>
  </si>
  <si>
    <t>Ф001938</t>
  </si>
  <si>
    <t>Ф001939</t>
  </si>
  <si>
    <t>Ф001942</t>
  </si>
  <si>
    <t>Ф001947</t>
  </si>
  <si>
    <t>Ф001948</t>
  </si>
  <si>
    <t>Ф001949</t>
  </si>
  <si>
    <t>Ф001950</t>
  </si>
  <si>
    <t>Ф001953</t>
  </si>
  <si>
    <t>Ф001954</t>
  </si>
  <si>
    <t>Ф001955</t>
  </si>
  <si>
    <t>Ф001957</t>
  </si>
  <si>
    <t>Ф001958</t>
  </si>
  <si>
    <t>Ф001961</t>
  </si>
  <si>
    <t>Ф001962</t>
  </si>
  <si>
    <t>Ф001963</t>
  </si>
  <si>
    <t>Ф001964</t>
  </si>
  <si>
    <t>Ф001967</t>
  </si>
  <si>
    <t>Ф001975</t>
  </si>
  <si>
    <t>Ф001976</t>
  </si>
  <si>
    <t>Ф001977</t>
  </si>
  <si>
    <t>Ф001978</t>
  </si>
  <si>
    <t>Ф001980</t>
  </si>
  <si>
    <t>Ф001983</t>
  </si>
  <si>
    <t>Ф001984</t>
  </si>
  <si>
    <t>Ф001986</t>
  </si>
  <si>
    <t>Ф001989</t>
  </si>
  <si>
    <t>Ф001990</t>
  </si>
  <si>
    <t>Ф001994</t>
  </si>
  <si>
    <t>Ф001995</t>
  </si>
  <si>
    <t>Ф001998</t>
  </si>
  <si>
    <t>Ф002000</t>
  </si>
  <si>
    <t>Ф002002</t>
  </si>
  <si>
    <t>Ф002003</t>
  </si>
  <si>
    <t>Ф002004</t>
  </si>
  <si>
    <t>Ф002005</t>
  </si>
  <si>
    <t>Ф002006</t>
  </si>
  <si>
    <t>Ф002007</t>
  </si>
  <si>
    <t>Ф002008</t>
  </si>
  <si>
    <t>Ф002010</t>
  </si>
  <si>
    <t>Ф002012</t>
  </si>
  <si>
    <t>Ф002013</t>
  </si>
  <si>
    <t>Ф002014</t>
  </si>
  <si>
    <t>Ф002015</t>
  </si>
  <si>
    <t>Ф002016</t>
  </si>
  <si>
    <t>Ф002017</t>
  </si>
  <si>
    <t>Ф002018</t>
  </si>
  <si>
    <t>Ф002019</t>
  </si>
  <si>
    <t>Ф002020</t>
  </si>
  <si>
    <t>Ф002021</t>
  </si>
  <si>
    <t>Ф002022</t>
  </si>
  <si>
    <t>Ф002023</t>
  </si>
  <si>
    <t>Ф002024</t>
  </si>
  <si>
    <t>Ф002040</t>
  </si>
  <si>
    <t>Ф002043</t>
  </si>
  <si>
    <t>Ф002049</t>
  </si>
  <si>
    <t>Ф002051</t>
  </si>
  <si>
    <t>Ф002053</t>
  </si>
  <si>
    <t>Ф002054</t>
  </si>
  <si>
    <t>Ф002056</t>
  </si>
  <si>
    <t>Ф002057</t>
  </si>
  <si>
    <t>Ф002059</t>
  </si>
  <si>
    <t>Ф002060</t>
  </si>
  <si>
    <t>Ф002061</t>
  </si>
  <si>
    <t>Ф002063</t>
  </si>
  <si>
    <t>Ф002064</t>
  </si>
  <si>
    <t>Ф002065</t>
  </si>
  <si>
    <t>Ф002066</t>
  </si>
  <si>
    <t>Ф002067</t>
  </si>
  <si>
    <t>Ф002068</t>
  </si>
  <si>
    <t>Ф002069</t>
  </si>
  <si>
    <t>Ф002070</t>
  </si>
  <si>
    <t>Ф002071</t>
  </si>
  <si>
    <t>Ф002072</t>
  </si>
  <si>
    <t>Ф002074</t>
  </si>
  <si>
    <t>Ф002075</t>
  </si>
  <si>
    <t>Ф002076</t>
  </si>
  <si>
    <t>Ф002078</t>
  </si>
  <si>
    <t>Ф002079</t>
  </si>
  <si>
    <t>Ф002080</t>
  </si>
  <si>
    <t>Ф002081</t>
  </si>
  <si>
    <t>Ф002082</t>
  </si>
  <si>
    <t>Ф002083</t>
  </si>
  <si>
    <t>Ф002084</t>
  </si>
  <si>
    <t>Ф002085</t>
  </si>
  <si>
    <t>Ф002086</t>
  </si>
  <si>
    <t>Ф002087</t>
  </si>
  <si>
    <t>Ф002088</t>
  </si>
  <si>
    <t>Ф002089</t>
  </si>
  <si>
    <t>Ф002090</t>
  </si>
  <si>
    <t>Ф002091</t>
  </si>
  <si>
    <t>Ф002092</t>
  </si>
  <si>
    <t>Ф002093</t>
  </si>
  <si>
    <t>Ф002094</t>
  </si>
  <si>
    <t>Ф002095</t>
  </si>
  <si>
    <t>Ф002096</t>
  </si>
  <si>
    <t>Ф002097</t>
  </si>
  <si>
    <t>Ф002098</t>
  </si>
  <si>
    <t>Ф002099</t>
  </si>
  <si>
    <t>Ф002100</t>
  </si>
  <si>
    <t>Ф002101</t>
  </si>
  <si>
    <t>Ф002102</t>
  </si>
  <si>
    <t>Ф002103</t>
  </si>
  <si>
    <t>Ф002104</t>
  </si>
  <si>
    <t>Ф002105</t>
  </si>
  <si>
    <t>Ф002106</t>
  </si>
  <si>
    <t>Ф002107</t>
  </si>
  <si>
    <t>Ф002108</t>
  </si>
  <si>
    <t>Ф002109</t>
  </si>
  <si>
    <t>Ф002110</t>
  </si>
  <si>
    <t>Ф002111</t>
  </si>
  <si>
    <t>Ф002112</t>
  </si>
  <si>
    <t>Ф002113</t>
  </si>
  <si>
    <t>Ф002114</t>
  </si>
  <si>
    <t>Ф002115</t>
  </si>
  <si>
    <t>Ф002116</t>
  </si>
  <si>
    <t>Ф002117</t>
  </si>
  <si>
    <t>Ф002118</t>
  </si>
  <si>
    <t>Ф002119</t>
  </si>
  <si>
    <t>Ф002120</t>
  </si>
  <si>
    <t>Ф002121</t>
  </si>
  <si>
    <t>Ф002122</t>
  </si>
  <si>
    <t>Ф002123</t>
  </si>
  <si>
    <t>Ф002124</t>
  </si>
  <si>
    <t>Ф002125</t>
  </si>
  <si>
    <t>Ф002126</t>
  </si>
  <si>
    <t>Ф002127</t>
  </si>
  <si>
    <t>Ф002129</t>
  </si>
  <si>
    <t>Ф002153</t>
  </si>
  <si>
    <t>Ф002157</t>
  </si>
  <si>
    <t>Ф002161</t>
  </si>
  <si>
    <t>Ф002164</t>
  </si>
  <si>
    <t>Ф002226</t>
  </si>
  <si>
    <t>Ф002227</t>
  </si>
  <si>
    <t>Ф002228</t>
  </si>
  <si>
    <t>Ф002230</t>
  </si>
  <si>
    <t>Ф002231</t>
  </si>
  <si>
    <t>Ф002232</t>
  </si>
  <si>
    <t>Ф002233</t>
  </si>
  <si>
    <t>Ф002258</t>
  </si>
  <si>
    <t>Ф002259</t>
  </si>
  <si>
    <t>Ф002260</t>
  </si>
  <si>
    <t>Ф002261</t>
  </si>
  <si>
    <t>Ф002262</t>
  </si>
  <si>
    <t>Ф002263</t>
  </si>
  <si>
    <t>Ф002264</t>
  </si>
  <si>
    <t>Ф002265</t>
  </si>
  <si>
    <t>Ф002266</t>
  </si>
  <si>
    <t>Ф002267</t>
  </si>
  <si>
    <t>Ф002268</t>
  </si>
  <si>
    <t>Ф002269</t>
  </si>
  <si>
    <t>Ф002270</t>
  </si>
  <si>
    <t>Ф002271</t>
  </si>
  <si>
    <t>Ф002272</t>
  </si>
  <si>
    <t>Ф002273</t>
  </si>
  <si>
    <t>Ф002274</t>
  </si>
  <si>
    <t>Ф002275</t>
  </si>
  <si>
    <t>Ф002276</t>
  </si>
  <si>
    <t>Ф002277</t>
  </si>
  <si>
    <t>Ф002278</t>
  </si>
  <si>
    <t>Ф002279</t>
  </si>
  <si>
    <t>Ф002280</t>
  </si>
  <si>
    <t>Ф002281</t>
  </si>
  <si>
    <t>Ф002282</t>
  </si>
  <si>
    <t>Ф002283</t>
  </si>
  <si>
    <t>Ф002284</t>
  </si>
  <si>
    <t>Ф002287</t>
  </si>
  <si>
    <t>Ф002288</t>
  </si>
  <si>
    <t>Ф002289</t>
  </si>
  <si>
    <t>Ф002290</t>
  </si>
  <si>
    <t>Ф002291</t>
  </si>
  <si>
    <t>Ф002293</t>
  </si>
  <si>
    <t>Ф002294</t>
  </si>
  <si>
    <t>Ф002295</t>
  </si>
  <si>
    <t>Ф002296</t>
  </si>
  <si>
    <t>Ф002297</t>
  </si>
  <si>
    <t>Ф002298</t>
  </si>
  <si>
    <t>Ф002299</t>
  </si>
  <si>
    <t>Ф002300</t>
  </si>
  <si>
    <t>Ф002301</t>
  </si>
  <si>
    <t>Ф002302</t>
  </si>
  <si>
    <t>Ф002303</t>
  </si>
  <si>
    <t>Ф002304</t>
  </si>
  <si>
    <t>Ф002305</t>
  </si>
  <si>
    <t>Ф002306</t>
  </si>
  <si>
    <t>Ф002307</t>
  </si>
  <si>
    <t>Ф002308</t>
  </si>
  <si>
    <t>Ф002309</t>
  </si>
  <si>
    <t>Ф002310</t>
  </si>
  <si>
    <t>Ф002311</t>
  </si>
  <si>
    <t>Ф002312</t>
  </si>
  <si>
    <t>Ф002313</t>
  </si>
  <si>
    <t>Ф002319</t>
  </si>
  <si>
    <t>Код Фітпіт</t>
  </si>
  <si>
    <t>20x60 g</t>
  </si>
  <si>
    <t>20x70 g (2х35g)</t>
  </si>
  <si>
    <t>Ф002320</t>
  </si>
  <si>
    <t>Ф002321</t>
  </si>
  <si>
    <t>Ф002322</t>
  </si>
  <si>
    <t>Ф002323</t>
  </si>
  <si>
    <t>Ф002324</t>
  </si>
  <si>
    <t>Ф002325</t>
  </si>
  <si>
    <t>Ф002326</t>
  </si>
  <si>
    <t>Ф002328</t>
  </si>
  <si>
    <t>Ф002330</t>
  </si>
  <si>
    <t>Ф002331</t>
  </si>
  <si>
    <t>Vitamin C-1100 100 caps</t>
  </si>
  <si>
    <t>Ф002332</t>
  </si>
  <si>
    <t>Колаген</t>
  </si>
  <si>
    <t>Електроліти</t>
  </si>
  <si>
    <t xml:space="preserve">Mega Creatine </t>
  </si>
  <si>
    <t>Dark chocolate</t>
  </si>
  <si>
    <t>Warcry</t>
  </si>
  <si>
    <t>Килимок для йоги</t>
  </si>
  <si>
    <t>Purple</t>
  </si>
  <si>
    <t>Рушник</t>
  </si>
  <si>
    <t>Tangerine</t>
  </si>
  <si>
    <t>Mango-Pineapple</t>
  </si>
  <si>
    <t>Fruit Punch</t>
  </si>
  <si>
    <t>Genius Shaker</t>
  </si>
  <si>
    <t>Warcry Pump</t>
  </si>
  <si>
    <t>Gym Towel</t>
  </si>
  <si>
    <t>Yoga Mat</t>
  </si>
  <si>
    <t>Ф002333</t>
  </si>
  <si>
    <t>Ф002334</t>
  </si>
  <si>
    <t>Ф002335</t>
  </si>
  <si>
    <t>Ф002336</t>
  </si>
  <si>
    <t>Ф002337</t>
  </si>
  <si>
    <t>Ф002338</t>
  </si>
  <si>
    <t>Ф002339</t>
  </si>
  <si>
    <t>Ф002340</t>
  </si>
  <si>
    <t>Ф002341</t>
  </si>
  <si>
    <t>Ф002342</t>
  </si>
  <si>
    <t>Ф002343</t>
  </si>
  <si>
    <t>Ф002344</t>
  </si>
  <si>
    <t>Ф002345</t>
  </si>
  <si>
    <t>Ф002346</t>
  </si>
  <si>
    <t>Сatalan caramel cream</t>
  </si>
  <si>
    <t>Ф002347</t>
  </si>
  <si>
    <t>Ф002349</t>
  </si>
  <si>
    <t>BioTechUSA BODYBUILDING leather belt black L (Made in PK)</t>
  </si>
  <si>
    <t>BioTechUSA BODYBUILDING leather belt black M (Made in PK)</t>
  </si>
  <si>
    <t>BioTechUSA BODYBUILDING leather belt black S (Made in PK)</t>
  </si>
  <si>
    <t>BioTechUSA BODYBUILDING leather belt black XL (Made in PK)</t>
  </si>
  <si>
    <t>BioTechUSA BODYBUILDING leather belt purple L (Made in PK)</t>
  </si>
  <si>
    <t>BioTechUSA BODYBUILDING leather belt purple M (Made in PK)</t>
  </si>
  <si>
    <t>BioTechUSA BODYBUILDING leather belt purple XL (Made in PK)</t>
  </si>
  <si>
    <t>BioTechUSA FITNESS belt with velcro black L (Made in PK)</t>
  </si>
  <si>
    <t>BioTechUSA FITNESS belt with velcro black M (Made in PK)</t>
  </si>
  <si>
    <t>BioTechUSA FITNESS belt with velcro black S (Made in PK)</t>
  </si>
  <si>
    <t>BioTechUSA FITNESS belt with velcro black XL (Made in PK)</t>
  </si>
  <si>
    <t>BioTechUSA FITNESS belt with velcro black XS (Made in PK)</t>
  </si>
  <si>
    <t>BioTechUSA FITNESS belt with velcro black XXL (Made in PK)</t>
  </si>
  <si>
    <t>BioTechUSA MARY women's leather gloves with wrist grip black L (Made in PK)</t>
  </si>
  <si>
    <t>BioTechUSA MARY women's leather gloves with wrist grip black M (Made in PK)</t>
  </si>
  <si>
    <t>BioTechUSA MARY women's leather gloves with wrist grip black S (Made in PK)</t>
  </si>
  <si>
    <t>BioTechUSA POWERLIFTING leather belt black M (Made in PK)</t>
  </si>
  <si>
    <t>BioTechUSA POWERLIFTING leather belt black S (Made in PK)</t>
  </si>
  <si>
    <t>BioTechUSA POWERLIFTING leather belt black XL (Made in PK)</t>
  </si>
  <si>
    <t>BioTechUSA ROY men’s gloves black L (Made in PK)</t>
  </si>
  <si>
    <t>BioTechUSA ROY men’s gloves black M (Made in PK)</t>
  </si>
  <si>
    <t>BioTechUSA ROY men’s gloves black S (Made in PK)</t>
  </si>
  <si>
    <t>BioTechUSA ROY men’s gloves black XL (Made in PK)</t>
  </si>
  <si>
    <t>BioTechUSA ROY men’s gloves black XXL (Made in PK)</t>
  </si>
  <si>
    <t>BioTechUSA TRACY women's gloves black L (Made in PK)</t>
  </si>
  <si>
    <t>BioTechUSA TRACY women's gloves black M (Made in PK)</t>
  </si>
  <si>
    <t>BioTechUSA TRACY women's gloves black S (Made in PK)</t>
  </si>
  <si>
    <t>MAEXBARMOLEN1</t>
  </si>
  <si>
    <t>MAEXBARROLEN1</t>
  </si>
  <si>
    <t>MAEXBARPLAKEN1</t>
  </si>
  <si>
    <t>Плакат</t>
  </si>
  <si>
    <t>Банер</t>
  </si>
  <si>
    <t>Ф002351</t>
  </si>
  <si>
    <t>Ф002352</t>
  </si>
  <si>
    <t>Ф002353</t>
  </si>
  <si>
    <t>Ф002354</t>
  </si>
  <si>
    <t>Ф002355</t>
  </si>
  <si>
    <t>Ф002356</t>
  </si>
  <si>
    <t>Ф002357</t>
  </si>
  <si>
    <t>Ф002358</t>
  </si>
  <si>
    <t>Ф002359</t>
  </si>
  <si>
    <t>Ф002360</t>
  </si>
  <si>
    <t>Ф002361</t>
  </si>
  <si>
    <t>Ф002362</t>
  </si>
  <si>
    <t>Ф002363</t>
  </si>
  <si>
    <t>Ф002364</t>
  </si>
  <si>
    <t>Ф002365</t>
  </si>
  <si>
    <t>Ф002366</t>
  </si>
  <si>
    <t>Ф002367</t>
  </si>
  <si>
    <t>Ф002368</t>
  </si>
  <si>
    <t>Ф002369</t>
  </si>
  <si>
    <t>Ф002370</t>
  </si>
  <si>
    <t>Ф002371</t>
  </si>
  <si>
    <t>Ф002372</t>
  </si>
  <si>
    <t>Ф002373</t>
  </si>
  <si>
    <t>Ф002374</t>
  </si>
  <si>
    <t>Ф002375</t>
  </si>
  <si>
    <t>Ф002376</t>
  </si>
  <si>
    <t>Ф002377</t>
  </si>
  <si>
    <t>Ф002378</t>
  </si>
  <si>
    <t>Ф002379</t>
  </si>
  <si>
    <t>Ф002380</t>
  </si>
  <si>
    <t>Ф002381</t>
  </si>
  <si>
    <t>Ф002382</t>
  </si>
  <si>
    <t>Ф002383</t>
  </si>
  <si>
    <t>Ф002384</t>
  </si>
  <si>
    <t>Ф002385</t>
  </si>
  <si>
    <t>Ф002386</t>
  </si>
  <si>
    <t>Ф002387</t>
  </si>
  <si>
    <t>Ф002388</t>
  </si>
  <si>
    <t>Ф002389</t>
  </si>
  <si>
    <t>Ф002390</t>
  </si>
  <si>
    <t>Ф002391</t>
  </si>
  <si>
    <t>Ф002392</t>
  </si>
  <si>
    <t>Ф002393</t>
  </si>
  <si>
    <t>Ф002394</t>
  </si>
  <si>
    <t>Ф002395</t>
  </si>
  <si>
    <t>Ф002396</t>
  </si>
  <si>
    <t>Ф002397</t>
  </si>
  <si>
    <t>Ф002398</t>
  </si>
  <si>
    <t>Ф002399</t>
  </si>
  <si>
    <t>Green Candy</t>
  </si>
  <si>
    <t>Peach Mango</t>
  </si>
  <si>
    <t>BioTechUSA JAKE unisex gloves green L (Made in PK)</t>
  </si>
  <si>
    <t>BioTechUSA JAKE unisex gloves green M (Made in PK)</t>
  </si>
  <si>
    <t>BioTechUSA JAKE unisex gloves green S (Made in PK)</t>
  </si>
  <si>
    <t>BioTechUSA JAKE unisex gloves green XL (Made in PK)</t>
  </si>
  <si>
    <t>BioTechUSA JAKE unisex gloves green XXL (Made in PK)</t>
  </si>
  <si>
    <t>BioTechUSA KYLE unisex leather gloves with wrist grip black L (Made in PK)</t>
  </si>
  <si>
    <t>BioTechUSA KYLE unisex leather gloves with wrist grip black M (Made in PK)</t>
  </si>
  <si>
    <t>BioTechUSA KYLE unisex leather gloves with wrist grip black S (Made in PK)</t>
  </si>
  <si>
    <t>BioTechUSA KYLE unisex leather gloves with wrist grip black XL (Made in PK)</t>
  </si>
  <si>
    <t>BioTechUSA KYLE unisex leather gloves with wrist grip black XXL (Made in PK)</t>
  </si>
  <si>
    <t>BioTechUSA TORONTO unisex leather gloves black L (Made in PK)</t>
  </si>
  <si>
    <t>BioTechUSA TORONTO unisex leather gloves black M (Made in PK)</t>
  </si>
  <si>
    <t>BioTechUSA TORONTO unisex leather gloves black S (Made in PK)</t>
  </si>
  <si>
    <t>BioTechUSA TORONTO unisex leather gloves black XL (Made in PK)</t>
  </si>
  <si>
    <t>BioTechUSA TORONTO unisex leather gloves black XXL (Made in PK)</t>
  </si>
  <si>
    <t>BioTechUSA unisex Grip pad black (Made in PK)</t>
  </si>
  <si>
    <t>BioTechUSA unisex Knee wraps (200 cm) black (Made in PK)</t>
  </si>
  <si>
    <t>BioTechUSA unisex Lifting straps black (Made in PK)</t>
  </si>
  <si>
    <t>Barcelona банер</t>
  </si>
  <si>
    <t>Ролл-ап</t>
  </si>
  <si>
    <t>Barcelona ролл-ап</t>
  </si>
  <si>
    <t>85*200</t>
  </si>
  <si>
    <t>75*175</t>
  </si>
  <si>
    <t>Barcelona паперовий плакат</t>
  </si>
  <si>
    <t>А2</t>
  </si>
  <si>
    <t>Ф002403</t>
  </si>
  <si>
    <t>Ф002404</t>
  </si>
  <si>
    <t>Cappuccino</t>
  </si>
  <si>
    <t>Chocolate-coconut</t>
  </si>
  <si>
    <t>Scitec Nutrition Knee pads black L</t>
  </si>
  <si>
    <t>Scitec Nutrition Knee pads black M</t>
  </si>
  <si>
    <t>Scitec Nutrition Knee pads black S</t>
  </si>
  <si>
    <t>Scitec Nutrition Knee pads black XL</t>
  </si>
  <si>
    <t>Scitec Nutrition Knee pads black XXL</t>
  </si>
  <si>
    <t>Наколінники</t>
  </si>
  <si>
    <t>Ф002405</t>
  </si>
  <si>
    <t>Ф002406</t>
  </si>
  <si>
    <t>Ф002407</t>
  </si>
  <si>
    <t>Ф002408</t>
  </si>
  <si>
    <t>Ф002409</t>
  </si>
  <si>
    <t>Ф002410</t>
  </si>
  <si>
    <t>Ф002411</t>
  </si>
  <si>
    <t>Ф002412</t>
  </si>
  <si>
    <t>Ф002415</t>
  </si>
  <si>
    <t>Ф002416</t>
  </si>
  <si>
    <t>Ф002417</t>
  </si>
  <si>
    <t>Ф002418</t>
  </si>
  <si>
    <t>Ф002419</t>
  </si>
  <si>
    <t>Ф002420</t>
  </si>
  <si>
    <t>Ф002421</t>
  </si>
  <si>
    <t>Ф002422</t>
  </si>
  <si>
    <t>Ф002423</t>
  </si>
  <si>
    <t>Ф002424</t>
  </si>
  <si>
    <t>Ф002425</t>
  </si>
  <si>
    <t>Ф002426</t>
  </si>
  <si>
    <t>Calcium Zinc Magnesium from organic sources</t>
  </si>
  <si>
    <t>Multivitamin for Men from organic sources</t>
  </si>
  <si>
    <t>Multivitamin for Women from organic sources</t>
  </si>
  <si>
    <t>416 g</t>
  </si>
  <si>
    <t>tropical fruit</t>
  </si>
  <si>
    <t>Attack</t>
  </si>
  <si>
    <t>Black/Red</t>
  </si>
  <si>
    <t>EXTRA SUPPORT belt</t>
  </si>
  <si>
    <t>BLACK Style women's leather gloves</t>
  </si>
  <si>
    <t>RED Style leather gloves</t>
  </si>
  <si>
    <t>Creatine Creapure</t>
  </si>
  <si>
    <t>BLUE</t>
  </si>
  <si>
    <t>GREEN</t>
  </si>
  <si>
    <t>PINK</t>
  </si>
  <si>
    <t>GOLD</t>
  </si>
  <si>
    <t>Iso Whey Zero</t>
  </si>
  <si>
    <t>Platinum Whey</t>
  </si>
  <si>
    <t>Caffe latte</t>
  </si>
  <si>
    <t>Lemon cheesecake</t>
  </si>
  <si>
    <t>Catalan caramel cream</t>
  </si>
  <si>
    <t>Tiramisu</t>
  </si>
  <si>
    <t>Bourbon vanilla ice cream</t>
  </si>
  <si>
    <t>Chocolate brownie fudge</t>
  </si>
  <si>
    <t>White chocolate - raspberry</t>
  </si>
  <si>
    <t>Ф002427</t>
  </si>
  <si>
    <t>Ф002428</t>
  </si>
  <si>
    <t>Ф002429</t>
  </si>
  <si>
    <t>Ф002430</t>
  </si>
  <si>
    <t>Ф002431</t>
  </si>
  <si>
    <t>Ф002432</t>
  </si>
  <si>
    <t>Ф002433</t>
  </si>
  <si>
    <t>Ф002434</t>
  </si>
  <si>
    <t>Ф002435</t>
  </si>
  <si>
    <t>Ф002436</t>
  </si>
  <si>
    <t>Ф002437</t>
  </si>
  <si>
    <t>Ф002438</t>
  </si>
  <si>
    <t>Ф002439</t>
  </si>
  <si>
    <t>Ф002440</t>
  </si>
  <si>
    <t>Ф002441</t>
  </si>
  <si>
    <t>Ф002442</t>
  </si>
  <si>
    <t>Ф002443</t>
  </si>
  <si>
    <t>Ф002444</t>
  </si>
  <si>
    <t>Ф002445</t>
  </si>
  <si>
    <t>Ф002446</t>
  </si>
  <si>
    <t>Ф002447</t>
  </si>
  <si>
    <t>Ф002449</t>
  </si>
  <si>
    <t>Ф002450</t>
  </si>
  <si>
    <t>Ф002451</t>
  </si>
  <si>
    <t>Ф002452</t>
  </si>
  <si>
    <t>Ф002454</t>
  </si>
  <si>
    <t>Ф002455</t>
  </si>
  <si>
    <t>Ф002456</t>
  </si>
  <si>
    <t>Ф002457</t>
  </si>
  <si>
    <t>Ф002458</t>
  </si>
  <si>
    <t>Ф002459</t>
  </si>
  <si>
    <t>Ф002460</t>
  </si>
  <si>
    <t>Ф002462</t>
  </si>
  <si>
    <t>Ф002463</t>
  </si>
  <si>
    <t>Ф002464</t>
  </si>
  <si>
    <t>Ф002465</t>
  </si>
  <si>
    <t>Ф002466</t>
  </si>
  <si>
    <t>Vitamin C 500</t>
  </si>
  <si>
    <t>cranberry</t>
  </si>
  <si>
    <t>20 effev tabs</t>
  </si>
  <si>
    <t>Arthroblock</t>
  </si>
  <si>
    <t>B12 Forte bio-complex</t>
  </si>
  <si>
    <t>B12 MAX</t>
  </si>
  <si>
    <t>Calcium</t>
  </si>
  <si>
    <t>Chela-Calcium D3</t>
  </si>
  <si>
    <t>Chela-Ferr bio-complex</t>
  </si>
  <si>
    <t>Chela-Mag B6 Jar</t>
  </si>
  <si>
    <t>Chela-Mag B6</t>
  </si>
  <si>
    <t>Chela-Mag B6 Cardio</t>
  </si>
  <si>
    <t>Chela-Mag B6 Skurcz</t>
  </si>
  <si>
    <t>Chela-Mag B6 skurcz</t>
  </si>
  <si>
    <t>Chela-Mag B6+D3</t>
  </si>
  <si>
    <t>Chela-Min Formula</t>
  </si>
  <si>
    <t>Chela-Zinc</t>
  </si>
  <si>
    <t>Chitosan+chromium</t>
  </si>
  <si>
    <t>Chromium Active 200 µg</t>
  </si>
  <si>
    <t>30 sticks</t>
  </si>
  <si>
    <t>Flexagen</t>
  </si>
  <si>
    <t>Essentix</t>
  </si>
  <si>
    <t>Flexagen Forte</t>
  </si>
  <si>
    <t>FORSEN</t>
  </si>
  <si>
    <t>Forsen Fast Melatonina</t>
  </si>
  <si>
    <t>Forsen Forte</t>
  </si>
  <si>
    <t>Forsen Forte with Melatonin</t>
  </si>
  <si>
    <t>FORSTRES</t>
  </si>
  <si>
    <t>GINKOFLAV FORTE</t>
  </si>
  <si>
    <t>Ginseng vita-complex</t>
  </si>
  <si>
    <t>Glucosamine flex</t>
  </si>
  <si>
    <t>Glucosamine Gold</t>
  </si>
  <si>
    <t>Gold Ashwagandha Jar</t>
  </si>
  <si>
    <t>Gold DHA</t>
  </si>
  <si>
    <t>Gold L-karnityna 1000+chr</t>
  </si>
  <si>
    <t>Gold Omega 3 (65%)1000 mg Jar</t>
  </si>
  <si>
    <t>Gold Sylimaryna 100</t>
  </si>
  <si>
    <t>Gold-Lutein</t>
  </si>
  <si>
    <t>Gold-Vit A+E</t>
  </si>
  <si>
    <t>Gold-Vit B Forte</t>
  </si>
  <si>
    <t>Gold-Vit C 1000</t>
  </si>
  <si>
    <t>Gold-Vit C 1000 Forte Jar</t>
  </si>
  <si>
    <t>Gold-Vit C 1000 Forte</t>
  </si>
  <si>
    <t>Gold-Vit complex</t>
  </si>
  <si>
    <t>Gold-Vit complex+żelazo</t>
  </si>
  <si>
    <t>Gold-Vit complex+żeń-szeń</t>
  </si>
  <si>
    <t>Gold-Vit D MAX</t>
  </si>
  <si>
    <t>Gold-Vit D3 2000</t>
  </si>
  <si>
    <t>Gold-Vit D3 4000</t>
  </si>
  <si>
    <t>Gold-Vit D3 Baby</t>
  </si>
  <si>
    <t>Gold-Vit D3 Fast 4000 IU</t>
  </si>
  <si>
    <t>Gold-Vit dla mężczyzn</t>
  </si>
  <si>
    <t>Gold-Vit K2 Plus</t>
  </si>
  <si>
    <t>Guaranax</t>
  </si>
  <si>
    <t>Innovum silica</t>
  </si>
  <si>
    <t>Innovum Silica MAX</t>
  </si>
  <si>
    <t>Koenzym Q10 30mg</t>
  </si>
  <si>
    <t>Kolagen Activ Plus</t>
  </si>
  <si>
    <t>10 caps</t>
  </si>
  <si>
    <t>Kolonbiotic 7GG</t>
  </si>
  <si>
    <t>14 sticks</t>
  </si>
  <si>
    <t>Kolonbiotic Junior</t>
  </si>
  <si>
    <t>10 sticks</t>
  </si>
  <si>
    <t>Kwas foliowy 400 mcg</t>
  </si>
  <si>
    <t>Levit C 1000</t>
  </si>
  <si>
    <t>Levit C 1500</t>
  </si>
  <si>
    <t>L-Karnityna 500 forte plus</t>
  </si>
  <si>
    <t>MagMAX B6</t>
  </si>
  <si>
    <t>Menopauzin Forte</t>
  </si>
  <si>
    <t>OlGold Glucosamine 1000</t>
  </si>
  <si>
    <t>Osteoblock Forte</t>
  </si>
  <si>
    <t>Perfect Skin Hydro - Complex</t>
  </si>
  <si>
    <t>Prostatan</t>
  </si>
  <si>
    <t>Rutinovit C</t>
  </si>
  <si>
    <t>Therm Line forte new formula</t>
  </si>
  <si>
    <t>Therm Line HydroFast</t>
  </si>
  <si>
    <t>Therm Line Ultra Fast</t>
  </si>
  <si>
    <t>Ulgrip Junior</t>
  </si>
  <si>
    <t>Uro-complex D</t>
  </si>
  <si>
    <t>Vita-Min plus</t>
  </si>
  <si>
    <t>Vita-Min Plus for Women</t>
  </si>
  <si>
    <t>Vita-Min Plus Mother</t>
  </si>
  <si>
    <t>Arthroblock Forte Olimp Labs</t>
  </si>
  <si>
    <t>Glucosamine Plus Olimp Labs</t>
  </si>
  <si>
    <t>Ф002467</t>
  </si>
  <si>
    <t>Ф002468</t>
  </si>
  <si>
    <t>Ф002469</t>
  </si>
  <si>
    <t>Ф002470</t>
  </si>
  <si>
    <t>Ф002471</t>
  </si>
  <si>
    <t>Ф002472</t>
  </si>
  <si>
    <t>Ф002476</t>
  </si>
  <si>
    <t>Ф002477</t>
  </si>
  <si>
    <t>Ф002478</t>
  </si>
  <si>
    <t>Ф002479</t>
  </si>
  <si>
    <t>Ф002480</t>
  </si>
  <si>
    <t>Ф002481</t>
  </si>
  <si>
    <t>Ф002482</t>
  </si>
  <si>
    <t>Ф002483</t>
  </si>
  <si>
    <t>Ф002484</t>
  </si>
  <si>
    <t>Ф002485</t>
  </si>
  <si>
    <t>Ф002486</t>
  </si>
  <si>
    <t>Ф002487</t>
  </si>
  <si>
    <t>Ф002489</t>
  </si>
  <si>
    <t>Ф002491</t>
  </si>
  <si>
    <t>Ф002492</t>
  </si>
  <si>
    <t>Ф002494</t>
  </si>
  <si>
    <t>Ф002495</t>
  </si>
  <si>
    <t>Ф002498</t>
  </si>
  <si>
    <t>Ф002499</t>
  </si>
  <si>
    <t>Ф002502</t>
  </si>
  <si>
    <t>Ф002503</t>
  </si>
  <si>
    <t>Ф002504</t>
  </si>
  <si>
    <t>Ф002505</t>
  </si>
  <si>
    <t>Ф002506</t>
  </si>
  <si>
    <t>Ф002507</t>
  </si>
  <si>
    <t>Ф002508</t>
  </si>
  <si>
    <t>Ф002509</t>
  </si>
  <si>
    <t>Ф002510</t>
  </si>
  <si>
    <t>Ф002511</t>
  </si>
  <si>
    <t>Ф002512</t>
  </si>
  <si>
    <t>Ф002513</t>
  </si>
  <si>
    <t>Ф002514</t>
  </si>
  <si>
    <t>Ф002516</t>
  </si>
  <si>
    <t>Ф002517</t>
  </si>
  <si>
    <t>Ф002518</t>
  </si>
  <si>
    <t>Ф002519</t>
  </si>
  <si>
    <t>Ф002522</t>
  </si>
  <si>
    <t>Ф002524</t>
  </si>
  <si>
    <t>Ф002525</t>
  </si>
  <si>
    <t>Ф002526</t>
  </si>
  <si>
    <t>Ф002527</t>
  </si>
  <si>
    <t>Ф002528</t>
  </si>
  <si>
    <t>Ф002529</t>
  </si>
  <si>
    <t>Ф002530</t>
  </si>
  <si>
    <t>Ф002531</t>
  </si>
  <si>
    <t>Ф002533</t>
  </si>
  <si>
    <t>Ф002534</t>
  </si>
  <si>
    <t>Ф002535</t>
  </si>
  <si>
    <t>Ф002536</t>
  </si>
  <si>
    <t>Ф002537</t>
  </si>
  <si>
    <t>Ф002538</t>
  </si>
  <si>
    <t>Ф002539</t>
  </si>
  <si>
    <t>Ф002540</t>
  </si>
  <si>
    <t>Ф002541</t>
  </si>
  <si>
    <t>Ф002543</t>
  </si>
  <si>
    <t>Ф002544</t>
  </si>
  <si>
    <t>Ф002545</t>
  </si>
  <si>
    <t>Ф002546</t>
  </si>
  <si>
    <t>Ф002547</t>
  </si>
  <si>
    <t>Ф002548</t>
  </si>
  <si>
    <t>Ф002549</t>
  </si>
  <si>
    <t>Ф002551</t>
  </si>
  <si>
    <t>Ф002552</t>
  </si>
  <si>
    <t>Ф002553</t>
  </si>
  <si>
    <t>Ф002554</t>
  </si>
  <si>
    <t>Ф002556</t>
  </si>
  <si>
    <t>Ф002557</t>
  </si>
  <si>
    <t>Ф002559</t>
  </si>
  <si>
    <t>Ф002560</t>
  </si>
  <si>
    <t>Ф002562</t>
  </si>
  <si>
    <t>Ф002563</t>
  </si>
  <si>
    <t>Ф002564</t>
  </si>
  <si>
    <t>Ф002565</t>
  </si>
  <si>
    <t>Ф002566</t>
  </si>
  <si>
    <t>Ф002569</t>
  </si>
  <si>
    <t>Ф002570</t>
  </si>
  <si>
    <t>Ф002571</t>
  </si>
  <si>
    <t>Ф002572</t>
  </si>
  <si>
    <t>Ф002573</t>
  </si>
  <si>
    <t>Ф002574</t>
  </si>
  <si>
    <t>Ф002575</t>
  </si>
  <si>
    <t>Ф002576</t>
  </si>
  <si>
    <t>Ф002577</t>
  </si>
  <si>
    <t>Ф002578</t>
  </si>
  <si>
    <t>Ф002579</t>
  </si>
  <si>
    <t>Ф002580</t>
  </si>
  <si>
    <t>Ф002581</t>
  </si>
  <si>
    <t>Ф002582</t>
  </si>
  <si>
    <t>Ф002583</t>
  </si>
  <si>
    <t>Ф002584</t>
  </si>
  <si>
    <t>Ф002585</t>
  </si>
  <si>
    <t>Ф002586</t>
  </si>
  <si>
    <t>Ф002587</t>
  </si>
  <si>
    <t>Ф002588</t>
  </si>
  <si>
    <t>Ф002589</t>
  </si>
  <si>
    <t>Ф002590</t>
  </si>
  <si>
    <t>Ф002591</t>
  </si>
  <si>
    <t>Ф002592</t>
  </si>
  <si>
    <t>cookies&amp;cream</t>
  </si>
  <si>
    <t>Iso Whey Zero Black</t>
  </si>
  <si>
    <t>Radical Whey</t>
  </si>
  <si>
    <t>Coconut-mango</t>
  </si>
  <si>
    <t>BioTechUSA POWERLIFTING leather belt black L (Made in PK)</t>
  </si>
  <si>
    <t>Ф002593</t>
  </si>
  <si>
    <t>Ф002594</t>
  </si>
  <si>
    <t>Ф002595</t>
  </si>
  <si>
    <t>Ф002596</t>
  </si>
  <si>
    <t>Ф002597</t>
  </si>
  <si>
    <t>Ф002598</t>
  </si>
  <si>
    <t>Ф002599</t>
  </si>
  <si>
    <t>Ф002600</t>
  </si>
  <si>
    <t>Ф002601</t>
  </si>
  <si>
    <t>Ф002602</t>
  </si>
  <si>
    <t>Ф002603</t>
  </si>
  <si>
    <t>Ф002604</t>
  </si>
  <si>
    <t>Ф002605</t>
  </si>
  <si>
    <t>Magnesium Bisglycinate</t>
  </si>
  <si>
    <t>Premium Liposomal Vitamin C</t>
  </si>
  <si>
    <t>Paste Bar</t>
  </si>
  <si>
    <t>арахіс</t>
  </si>
  <si>
    <t>волоський горіх</t>
  </si>
  <si>
    <t>кунжут</t>
  </si>
  <si>
    <t>мигдаль</t>
  </si>
  <si>
    <t>соняшник</t>
  </si>
  <si>
    <t>Ф002606</t>
  </si>
  <si>
    <t>Ф002607</t>
  </si>
  <si>
    <t>Ф002608</t>
  </si>
  <si>
    <t>Ф002609</t>
  </si>
  <si>
    <t>Ф002610</t>
  </si>
  <si>
    <t>Ф002611</t>
  </si>
  <si>
    <t>Ф002612</t>
  </si>
  <si>
    <t>Ф002613</t>
  </si>
  <si>
    <t>Hydro Beef Protein</t>
  </si>
  <si>
    <t>Stormy Lime</t>
  </si>
  <si>
    <t>Balinese Mango</t>
  </si>
  <si>
    <t>Cherry Cream</t>
  </si>
  <si>
    <t>Fresh Banana Smothie</t>
  </si>
  <si>
    <t>SET OF RESISTANCE BANDS GG-1</t>
  </si>
  <si>
    <t xml:space="preserve">POWER LIFTING HOOK GN2 </t>
  </si>
  <si>
    <t>GRIP PADS (Black)</t>
  </si>
  <si>
    <t>GRIP PADS (Black and red)</t>
  </si>
  <si>
    <t>GN® BAG SPORT (Black)</t>
  </si>
  <si>
    <t>GN® BAG SPORT (Cream)</t>
  </si>
  <si>
    <t>Сумка</t>
  </si>
  <si>
    <t>Ф002614</t>
  </si>
  <si>
    <t>Ф002615</t>
  </si>
  <si>
    <t>Ф002616</t>
  </si>
  <si>
    <t>Ф002617</t>
  </si>
  <si>
    <t>Ф002618</t>
  </si>
  <si>
    <t>Ф002619</t>
  </si>
  <si>
    <t>Ф002620</t>
  </si>
  <si>
    <t>Ф002621</t>
  </si>
  <si>
    <t>Ф002622</t>
  </si>
  <si>
    <t>Ф002623</t>
  </si>
  <si>
    <t>Ф002625</t>
  </si>
  <si>
    <t>Ф002626</t>
  </si>
  <si>
    <t>Ф002627</t>
  </si>
  <si>
    <t>Ф002628</t>
  </si>
  <si>
    <t>Ф002629</t>
  </si>
  <si>
    <t>Ф002630</t>
  </si>
  <si>
    <t>Ф002631</t>
  </si>
  <si>
    <t>Ф002632</t>
  </si>
  <si>
    <t>Ф002633</t>
  </si>
  <si>
    <t>Ф002634</t>
  </si>
  <si>
    <t>Ф002635</t>
  </si>
  <si>
    <t>Ф002636</t>
  </si>
  <si>
    <t>Ф002637</t>
  </si>
  <si>
    <t>Ф002638</t>
  </si>
  <si>
    <t>Ф002639</t>
  </si>
  <si>
    <t>Ф002640</t>
  </si>
  <si>
    <t>Ф002641</t>
  </si>
  <si>
    <t>Ф002642</t>
  </si>
  <si>
    <t>Ф002643</t>
  </si>
  <si>
    <t>Ф002644</t>
  </si>
  <si>
    <t>Ф002645</t>
  </si>
  <si>
    <t>Ф002646</t>
  </si>
  <si>
    <t>Ф002647</t>
  </si>
  <si>
    <t>Ф002648</t>
  </si>
  <si>
    <t>GN® BAG</t>
  </si>
  <si>
    <t>GN® T-SHIRT (M/Black)</t>
  </si>
  <si>
    <t>GN® OVERSIZED T-SHIRT (L/Brown)</t>
  </si>
  <si>
    <t>GN® OVERSIZED T-SHIRT (XL/Cream)</t>
  </si>
  <si>
    <t>WARCRY® OVERSIZED T-SHIRT (XL/Brown)</t>
  </si>
  <si>
    <t>WARCRY® OVERSIZED T-SHIRT (XL/Khaki green)</t>
  </si>
  <si>
    <t>WARCRY® FITNESS TANK TOP (XL/Yellow)</t>
  </si>
  <si>
    <t>WARCRY® GYM TANK TOP (XL/Yellow)</t>
  </si>
  <si>
    <t>GN® FITNESS TANK TOP (XL/White)</t>
  </si>
  <si>
    <t>GN® GYM TANK TOP (XL/Pink)</t>
  </si>
  <si>
    <t>GN® BASEBALL CAP (Black)</t>
  </si>
  <si>
    <t>SET OF PULL-UP BANDS GG-1</t>
  </si>
  <si>
    <t>SET OF RESISTANCE BANDS GG-2</t>
  </si>
  <si>
    <t>GN® FITNESS SET (L/Black)</t>
  </si>
  <si>
    <t>GN® FITNESS SET (M/White)</t>
  </si>
  <si>
    <t>WARCRY® FITNESS SET (L/Pink)</t>
  </si>
  <si>
    <t>WARCRY® FITNESS SET (M/Pink)</t>
  </si>
  <si>
    <t>Жіночий комплект</t>
  </si>
  <si>
    <t>Набір резинок</t>
  </si>
  <si>
    <t>IMUNO-X5</t>
  </si>
  <si>
    <t>48 g</t>
  </si>
  <si>
    <t>caramel roasted coconut</t>
  </si>
  <si>
    <t>WHEY-X5 PROTEIN BAR</t>
  </si>
  <si>
    <t>Cherry Iced Tea</t>
  </si>
  <si>
    <t>WARCRY® PRE-WORKOUT</t>
  </si>
  <si>
    <t>Candy Fruits</t>
  </si>
  <si>
    <t>WARCRY® ULTRA</t>
  </si>
  <si>
    <t>Watermelon Candy</t>
  </si>
  <si>
    <t>Iced Tea Peach</t>
  </si>
  <si>
    <t>WARCRY® CLEAR WHEY</t>
  </si>
  <si>
    <t>Chocolate Peanut Crunch</t>
  </si>
  <si>
    <t>Blueberry freeze</t>
  </si>
  <si>
    <t>Caribbean mocha</t>
  </si>
  <si>
    <t>Ф002649</t>
  </si>
  <si>
    <t>Ф002650</t>
  </si>
  <si>
    <t>Ф002651</t>
  </si>
  <si>
    <t>Ф002652</t>
  </si>
  <si>
    <t>Ф002653</t>
  </si>
  <si>
    <t>Resveratrol</t>
  </si>
  <si>
    <t>Ф002654</t>
  </si>
  <si>
    <t>306 g</t>
  </si>
  <si>
    <t>Ф002656</t>
  </si>
  <si>
    <t>Super Burn</t>
  </si>
  <si>
    <t>Ф002657</t>
  </si>
  <si>
    <t>Ф002658</t>
  </si>
  <si>
    <t>Ф002659</t>
  </si>
  <si>
    <t>Ф002660</t>
  </si>
  <si>
    <t>Ф002661</t>
  </si>
  <si>
    <t>Ф002662</t>
  </si>
  <si>
    <t>Ф002664</t>
  </si>
  <si>
    <t>Ф002665</t>
  </si>
  <si>
    <t>Ф002666</t>
  </si>
  <si>
    <t>Ф002667</t>
  </si>
  <si>
    <t>Ф002668</t>
  </si>
  <si>
    <t>Ф002669</t>
  </si>
  <si>
    <t>Ф002670</t>
  </si>
  <si>
    <t>Ф002671</t>
  </si>
  <si>
    <t>Ф002672</t>
  </si>
  <si>
    <t>Ф002673</t>
  </si>
  <si>
    <t>Ф002674</t>
  </si>
  <si>
    <t>Ф002675</t>
  </si>
  <si>
    <t>Neon citrus</t>
  </si>
  <si>
    <t>green apple-lime</t>
  </si>
  <si>
    <t>kiwi-strawberry</t>
  </si>
  <si>
    <t>orange-lemonade</t>
  </si>
  <si>
    <t>peach-mango</t>
  </si>
  <si>
    <t>Hot Blood Infinity</t>
  </si>
  <si>
    <t>caramel-banana</t>
  </si>
  <si>
    <t>mint-lime</t>
  </si>
  <si>
    <t>strawberry green tea</t>
  </si>
  <si>
    <t>100% Creatine monohydrate</t>
  </si>
  <si>
    <t>Mega Creatine Monohydrate</t>
  </si>
  <si>
    <t>Creatine monohydrate</t>
  </si>
  <si>
    <t>BioTechUSA BODYBUILDING leather belt purple S (Made in PK)</t>
  </si>
  <si>
    <t>Ф002676</t>
  </si>
  <si>
    <t>Ф002677</t>
  </si>
  <si>
    <t>BioTechUSA Unisex Wrist wraps with velcro black (Made in PK)</t>
  </si>
  <si>
    <t>Ф002678</t>
  </si>
  <si>
    <t>Ф002679</t>
  </si>
  <si>
    <t>Ф002680</t>
  </si>
  <si>
    <t>Ф002681</t>
  </si>
  <si>
    <t>Ф002682</t>
  </si>
  <si>
    <t>Ф002683</t>
  </si>
  <si>
    <t>Ф002684</t>
  </si>
  <si>
    <t>Ф002685</t>
  </si>
  <si>
    <t>Ф002686</t>
  </si>
  <si>
    <t>Брелок воронка + таблетниця</t>
  </si>
  <si>
    <t>Топ</t>
  </si>
  <si>
    <t>Леггінси</t>
  </si>
  <si>
    <t>Short Sleeve Top (violet, XS)</t>
  </si>
  <si>
    <t>Short Sleeve Top (violet, S)</t>
  </si>
  <si>
    <t>Women's Leggings (violet, XS)</t>
  </si>
  <si>
    <t>Women's Leggings (violet, S)</t>
  </si>
  <si>
    <t>Plastic Funnel</t>
  </si>
  <si>
    <t>Glucosamine + MSM + Chondroitin + Vitamin C</t>
  </si>
  <si>
    <t>Ф002687</t>
  </si>
  <si>
    <t>Chunky Protein</t>
  </si>
  <si>
    <t>REKLAMTASK18</t>
  </si>
  <si>
    <t>REKLAMTASK19</t>
  </si>
  <si>
    <t>REKLAMTASK20</t>
  </si>
  <si>
    <t>Ф002688</t>
  </si>
  <si>
    <t>Ф002689</t>
  </si>
  <si>
    <t>Ф002690</t>
  </si>
  <si>
    <t>Ф002691</t>
  </si>
  <si>
    <t>Ф002692</t>
  </si>
  <si>
    <t>Ф002693</t>
  </si>
  <si>
    <t>Ф002694</t>
  </si>
  <si>
    <t>Ф002695</t>
  </si>
  <si>
    <t>Ф002696</t>
  </si>
  <si>
    <t>Ф002697</t>
  </si>
  <si>
    <t>Ф002698</t>
  </si>
  <si>
    <t>Ф002699</t>
  </si>
  <si>
    <t>Ф002700</t>
  </si>
  <si>
    <t>Ф002701</t>
  </si>
  <si>
    <t>Ф002702</t>
  </si>
  <si>
    <t>Ф002703</t>
  </si>
  <si>
    <t>Ф002704</t>
  </si>
  <si>
    <t>Ф002705</t>
  </si>
  <si>
    <t>Ф002706</t>
  </si>
  <si>
    <t>Ф002707</t>
  </si>
  <si>
    <t>Ф002708</t>
  </si>
  <si>
    <t>Ф002709</t>
  </si>
  <si>
    <t>Ф002710</t>
  </si>
  <si>
    <t>Ф002711</t>
  </si>
  <si>
    <t>Ф002712</t>
  </si>
  <si>
    <t>Ф002713</t>
  </si>
  <si>
    <t>Ф002714</t>
  </si>
  <si>
    <t>Ф002715</t>
  </si>
  <si>
    <t>Ф002716</t>
  </si>
  <si>
    <t>Ф002717</t>
  </si>
  <si>
    <t>Ф002718</t>
  </si>
  <si>
    <t>Ф002719</t>
  </si>
  <si>
    <t>Ф002720</t>
  </si>
  <si>
    <t>Ф002721</t>
  </si>
  <si>
    <t>Ф002722</t>
  </si>
  <si>
    <t>Ф002723</t>
  </si>
  <si>
    <t>Ф002724</t>
  </si>
  <si>
    <t>Ф002725</t>
  </si>
  <si>
    <t>Ф002726</t>
  </si>
  <si>
    <t>Ф002727</t>
  </si>
  <si>
    <t>Ф002728</t>
  </si>
  <si>
    <t>Ф002729</t>
  </si>
  <si>
    <t>Ф002730</t>
  </si>
  <si>
    <t>Ф002731</t>
  </si>
  <si>
    <t>Ф002732</t>
  </si>
  <si>
    <t>Ф002733</t>
  </si>
  <si>
    <t>Ф002734</t>
  </si>
  <si>
    <t>Ф002735</t>
  </si>
  <si>
    <t>Ф002736</t>
  </si>
  <si>
    <t>Паперовий пакет</t>
  </si>
  <si>
    <t>Cranberry Complex</t>
  </si>
  <si>
    <t>240 tabs</t>
  </si>
  <si>
    <t>Creatine Candy</t>
  </si>
  <si>
    <t>Iso Whey Platinum</t>
  </si>
  <si>
    <t>FC Barcelona BiotechUSA</t>
  </si>
  <si>
    <t>Lifelong 360</t>
  </si>
  <si>
    <t>Mushroom Complex</t>
  </si>
  <si>
    <t>22,5 g</t>
  </si>
  <si>
    <t>BioTech (EU) малий</t>
  </si>
  <si>
    <t>BioTech (EU) середній</t>
  </si>
  <si>
    <t>BioTech (EU) великий</t>
  </si>
  <si>
    <t>BTU - FC Barcelona малий</t>
  </si>
  <si>
    <t>BTU - FC Barcelona середній</t>
  </si>
  <si>
    <t>BTU - FC Barcelona великий</t>
  </si>
  <si>
    <t>Cinnamon rolls</t>
  </si>
  <si>
    <t>white chocolate-raspberry</t>
  </si>
  <si>
    <t>Synephrine</t>
  </si>
  <si>
    <t>MADMAX leather gloves with wrist grip</t>
  </si>
  <si>
    <t>Lifting hook black</t>
  </si>
  <si>
    <t>200 cm</t>
  </si>
  <si>
    <t>Knee wraps</t>
  </si>
  <si>
    <t>Black/Green</t>
  </si>
  <si>
    <t>GREEN Style gloves</t>
  </si>
  <si>
    <t>LEE leather gloves</t>
  </si>
  <si>
    <t>Iso Whey Zero natural</t>
  </si>
  <si>
    <t>Ф002737</t>
  </si>
  <si>
    <t>Ф002738</t>
  </si>
  <si>
    <t>Ф002739</t>
  </si>
  <si>
    <t>Ф002740</t>
  </si>
  <si>
    <t>Grip pad black</t>
  </si>
  <si>
    <t>Футболка Scitec Unisex</t>
  </si>
  <si>
    <t>Червона</t>
  </si>
  <si>
    <t>Ф002741</t>
  </si>
  <si>
    <t>Ф002742</t>
  </si>
  <si>
    <t>Ф002743</t>
  </si>
  <si>
    <t>Ф002744</t>
  </si>
  <si>
    <t>Ф002745</t>
  </si>
  <si>
    <t>Ф002746</t>
  </si>
  <si>
    <t>Green</t>
  </si>
  <si>
    <t>Cream</t>
  </si>
  <si>
    <t>BioTechUSA stainless steel bottle</t>
  </si>
  <si>
    <t>Бутилка металічна</t>
  </si>
  <si>
    <t>Ф002747</t>
  </si>
  <si>
    <t>Ф002748</t>
  </si>
  <si>
    <t>Ф002749</t>
  </si>
  <si>
    <t>Ф002750</t>
  </si>
  <si>
    <t>Ф002751</t>
  </si>
  <si>
    <t>Ф002752</t>
  </si>
  <si>
    <t>Ф002753</t>
  </si>
  <si>
    <t>Ф002754</t>
  </si>
  <si>
    <t>Ф002755</t>
  </si>
  <si>
    <t>Ф002756</t>
  </si>
  <si>
    <t>Hydria</t>
  </si>
  <si>
    <t>https://hydria-electrolytes.com/</t>
  </si>
  <si>
    <t>ДД “Гідрія Електролайтс Дейлі” / “Hydria Electrolytes Daily”, №5</t>
  </si>
  <si>
    <t>ДД “Гідрія Електролайтс Дейлі” / “Hydria Electrolytes Daily”, №14</t>
  </si>
  <si>
    <t>ДД “Гідрія Електролайтс Перформ” / “Hydria Electrolytes Perform”, №5</t>
  </si>
  <si>
    <t>ДД “Гідрія Електролайтс Перформ” / “Hydria Electrolytes Perform”, №14</t>
  </si>
  <si>
    <t>ДД “Гідрія Електролайтс Перформ” / “Hydria Electrolytes Perform”, №60</t>
  </si>
  <si>
    <t>5*5 g</t>
  </si>
  <si>
    <t>14*5 g</t>
  </si>
  <si>
    <t>60*5 g</t>
  </si>
  <si>
    <t>Персик</t>
  </si>
  <si>
    <t>Лимон</t>
  </si>
  <si>
    <t>макадамія</t>
  </si>
  <si>
    <t>VEGAN горіх</t>
  </si>
  <si>
    <t>Muscle Bar</t>
  </si>
  <si>
    <t>100 g</t>
  </si>
  <si>
    <t>фісташка</t>
  </si>
  <si>
    <t>фундук</t>
  </si>
  <si>
    <t>Ф002757</t>
  </si>
  <si>
    <t>Ф002758</t>
  </si>
  <si>
    <t>Ф002759</t>
  </si>
  <si>
    <t>Ф002760</t>
  </si>
  <si>
    <t>Ф002761</t>
  </si>
  <si>
    <t>EAA+Glutamine Xpress</t>
  </si>
  <si>
    <t>Ф002762</t>
  </si>
  <si>
    <t>Ф002763</t>
  </si>
  <si>
    <t>Ф002764</t>
  </si>
  <si>
    <t>Ф002765</t>
  </si>
  <si>
    <t>Ф002766</t>
  </si>
  <si>
    <t>Ф002767</t>
  </si>
  <si>
    <t>Ф002768</t>
  </si>
  <si>
    <t>Ф002769</t>
  </si>
  <si>
    <t>Ф002770</t>
  </si>
  <si>
    <t>Ф002771</t>
  </si>
  <si>
    <t>Ф002772</t>
  </si>
  <si>
    <t>Ф002773</t>
  </si>
  <si>
    <t>Ф002774</t>
  </si>
  <si>
    <t>Ф002775</t>
  </si>
  <si>
    <t>Ф002776</t>
  </si>
  <si>
    <t>Rich Chocolate</t>
  </si>
  <si>
    <t>coconut-vanilla</t>
  </si>
  <si>
    <t>Protein Max</t>
  </si>
  <si>
    <t>Ф002778</t>
  </si>
  <si>
    <t>Ф002779</t>
  </si>
  <si>
    <t>Ф002780</t>
  </si>
  <si>
    <t>Ф002781</t>
  </si>
  <si>
    <t>Ф002782</t>
  </si>
  <si>
    <t>Ф002783</t>
  </si>
  <si>
    <t>Ф002784</t>
  </si>
  <si>
    <t>Ф002785</t>
  </si>
  <si>
    <t>Ф002786</t>
  </si>
  <si>
    <t>Iso Whey Clear</t>
  </si>
  <si>
    <t>Cherry candy</t>
  </si>
  <si>
    <t>Cactusfig</t>
  </si>
  <si>
    <t>Ф002787</t>
  </si>
  <si>
    <t>Ф002788</t>
  </si>
  <si>
    <t>Ф002789</t>
  </si>
  <si>
    <t>Ф002790</t>
  </si>
  <si>
    <t>Ф002791</t>
  </si>
  <si>
    <t>coconut-mango</t>
  </si>
  <si>
    <t>Ф002792</t>
  </si>
  <si>
    <t>Ф002793</t>
  </si>
  <si>
    <t>Ф002794</t>
  </si>
  <si>
    <t>Ф002795</t>
  </si>
  <si>
    <t>Ф002796</t>
  </si>
  <si>
    <t>Ф002797</t>
  </si>
  <si>
    <t>Ф002798</t>
  </si>
  <si>
    <t>Ф002799</t>
  </si>
  <si>
    <t>Ф002800</t>
  </si>
  <si>
    <t>Ф002801</t>
  </si>
  <si>
    <t>Ф002802</t>
  </si>
  <si>
    <t>Ф002803</t>
  </si>
  <si>
    <t>Ф002804</t>
  </si>
  <si>
    <t>Ф002805</t>
  </si>
  <si>
    <t>Ф002806</t>
  </si>
  <si>
    <t>Ф002807</t>
  </si>
  <si>
    <t>Ф002808</t>
  </si>
  <si>
    <t>Ф002809</t>
  </si>
  <si>
    <t>Ф002810</t>
  </si>
  <si>
    <t>Ф002811</t>
  </si>
  <si>
    <t>Ф002812</t>
  </si>
  <si>
    <t>yuzu</t>
  </si>
  <si>
    <t>Yuzu BiotechUSA</t>
  </si>
  <si>
    <t>strawberry matcha latte (limited)</t>
  </si>
  <si>
    <t>Protein Coffee</t>
  </si>
  <si>
    <t>Whey Shake</t>
  </si>
  <si>
    <t>Ф002813</t>
  </si>
  <si>
    <t>Ф002814</t>
  </si>
  <si>
    <t>Ф002815</t>
  </si>
  <si>
    <t>Ф002816</t>
  </si>
  <si>
    <t>Ф002817</t>
  </si>
  <si>
    <t>Ф002818</t>
  </si>
  <si>
    <t>Ф002819</t>
  </si>
  <si>
    <t>Ф002820</t>
  </si>
  <si>
    <t>Ф002821</t>
  </si>
  <si>
    <t>Ф002822</t>
  </si>
  <si>
    <t>Ф002823</t>
  </si>
  <si>
    <t>Ф002824</t>
  </si>
  <si>
    <t>Ф002825</t>
  </si>
  <si>
    <t>Ф002826</t>
  </si>
  <si>
    <t>Ф002827</t>
  </si>
  <si>
    <t>Ф002828</t>
  </si>
  <si>
    <t>Ф002829</t>
  </si>
  <si>
    <t>Ф002830</t>
  </si>
  <si>
    <t>Ф002831</t>
  </si>
  <si>
    <t>Ф002832</t>
  </si>
  <si>
    <t>Ф002833</t>
  </si>
  <si>
    <t>Футболка BiotechUSA Unisex</t>
  </si>
  <si>
    <t>DUBAI Bar</t>
  </si>
  <si>
    <t>малина</t>
  </si>
  <si>
    <t>Ф002834</t>
  </si>
  <si>
    <t>Ф002835</t>
  </si>
  <si>
    <t>Ф002836</t>
  </si>
  <si>
    <t>Coconut chocolate</t>
  </si>
  <si>
    <t>Ф002850</t>
  </si>
  <si>
    <t>Ф002844</t>
  </si>
  <si>
    <t>dubai chocolate</t>
  </si>
  <si>
    <t>Ф002843</t>
  </si>
  <si>
    <t>Ф002839</t>
  </si>
  <si>
    <t>15 g</t>
  </si>
  <si>
    <t>Ф002840</t>
  </si>
  <si>
    <t>Ф002841</t>
  </si>
  <si>
    <t>Ф002842</t>
  </si>
  <si>
    <t>Black Trinity</t>
  </si>
  <si>
    <t>Ф002838</t>
  </si>
  <si>
    <t>Ashwagandha KSM-66</t>
  </si>
  <si>
    <t>Ф002837</t>
  </si>
  <si>
    <t>Aquamin® Calcium</t>
  </si>
  <si>
    <t>lemon balm-Lime</t>
  </si>
  <si>
    <t>Ф002845</t>
  </si>
  <si>
    <t>NAC</t>
  </si>
  <si>
    <t>Ф002846</t>
  </si>
  <si>
    <t>Rhodiola</t>
  </si>
  <si>
    <t>Ф002849</t>
  </si>
  <si>
    <t>Shilajit</t>
  </si>
  <si>
    <t>Ф002851</t>
  </si>
  <si>
    <t>Zenaya</t>
  </si>
  <si>
    <t>Ф002852</t>
  </si>
  <si>
    <t>Zinc Bisglycinate</t>
  </si>
  <si>
    <t>Ф002847</t>
  </si>
  <si>
    <t>Dubai chocolate</t>
  </si>
  <si>
    <t>Ф002848</t>
  </si>
  <si>
    <t>Menta lime</t>
  </si>
  <si>
    <t>Ф002864</t>
  </si>
  <si>
    <t>Whey Infusion</t>
  </si>
  <si>
    <t>Ф002865</t>
  </si>
  <si>
    <t>chocolate ice cream</t>
  </si>
  <si>
    <t>Ф002866</t>
  </si>
  <si>
    <t>Ф002867</t>
  </si>
  <si>
    <t>Ф002868</t>
  </si>
  <si>
    <t>Ф002853</t>
  </si>
  <si>
    <t>chocolate wafer</t>
  </si>
  <si>
    <t>Ф002854</t>
  </si>
  <si>
    <t>Pink Gin Tonic</t>
  </si>
  <si>
    <t>Ф002856</t>
  </si>
  <si>
    <t>Ф002857</t>
  </si>
  <si>
    <t>252 g</t>
  </si>
  <si>
    <t>Ф002858</t>
  </si>
  <si>
    <t>raspberry lemonade</t>
  </si>
  <si>
    <t>Ф002855</t>
  </si>
  <si>
    <t>KSM-66® Ashwagandha</t>
  </si>
  <si>
    <t>Ф002859</t>
  </si>
  <si>
    <t>Ф002863</t>
  </si>
  <si>
    <t>Ф002860</t>
  </si>
  <si>
    <t>Ф002861</t>
  </si>
  <si>
    <t>Ф002862</t>
  </si>
  <si>
    <t>Wrist wraps with velcro</t>
  </si>
  <si>
    <t>Ф002869</t>
  </si>
  <si>
    <t>Ф002870</t>
  </si>
  <si>
    <t>Ф002871</t>
  </si>
  <si>
    <t>Ф002872</t>
  </si>
  <si>
    <t>Ф002873</t>
  </si>
  <si>
    <t>Ф002874</t>
  </si>
  <si>
    <t>Ф002875</t>
  </si>
  <si>
    <t>Ф002876</t>
  </si>
  <si>
    <t>Ф002877</t>
  </si>
  <si>
    <t>Ф002878</t>
  </si>
  <si>
    <t>Ф002879</t>
  </si>
  <si>
    <t>Raspberry cheesecake</t>
  </si>
  <si>
    <t>Ф002880</t>
  </si>
  <si>
    <t>Ф002881</t>
  </si>
  <si>
    <t>Ф002882</t>
  </si>
  <si>
    <t>Ф002883</t>
  </si>
  <si>
    <t>390 g</t>
  </si>
  <si>
    <t>baklava (limited)</t>
  </si>
  <si>
    <t>Chocolate-peanut butter</t>
  </si>
  <si>
    <t>Strawberry twist</t>
  </si>
  <si>
    <t xml:space="preserve">Natural </t>
  </si>
  <si>
    <t>Daily Greens</t>
  </si>
  <si>
    <t>Ashwa Candy</t>
  </si>
  <si>
    <t>Raspberry-blackberry</t>
  </si>
  <si>
    <t>Omega-3 triglycerides</t>
  </si>
  <si>
    <t>strawberry-banana</t>
  </si>
  <si>
    <t>Protein Power</t>
  </si>
  <si>
    <t>Selenium complex</t>
  </si>
  <si>
    <t>opaque</t>
  </si>
  <si>
    <t>matcha-cheesecake</t>
  </si>
  <si>
    <t>green apple &amp; yuzu</t>
  </si>
  <si>
    <t>Ф002884</t>
  </si>
  <si>
    <t>Ф002885</t>
  </si>
  <si>
    <t>Ф002886</t>
  </si>
  <si>
    <t>Ф002887</t>
  </si>
  <si>
    <t>Ф002888</t>
  </si>
  <si>
    <t>Ф002889</t>
  </si>
  <si>
    <t>Ф002890</t>
  </si>
  <si>
    <t>Ф002891</t>
  </si>
  <si>
    <t>Ф002892</t>
  </si>
  <si>
    <t>Ф002893</t>
  </si>
  <si>
    <t>Ф002894</t>
  </si>
  <si>
    <t>Ф002895</t>
  </si>
  <si>
    <t>Ф002896</t>
  </si>
  <si>
    <t>Ф002897</t>
  </si>
  <si>
    <t>Ф002898</t>
  </si>
  <si>
    <t>Ф002899</t>
  </si>
  <si>
    <t>Ф002900</t>
  </si>
  <si>
    <t>Ф002901</t>
  </si>
  <si>
    <t>Ф002902</t>
  </si>
  <si>
    <t>Ф002903</t>
  </si>
  <si>
    <t>Ф002904</t>
  </si>
  <si>
    <t>Ф002905</t>
  </si>
  <si>
    <t>Baklava BiotechUSA</t>
  </si>
  <si>
    <t>Sangria BiotechUSA</t>
  </si>
  <si>
    <t>Wave BiotechUSA</t>
  </si>
  <si>
    <t>Waterbottle BiotechUSA</t>
  </si>
  <si>
    <t>Magenta</t>
  </si>
  <si>
    <t>Menta</t>
  </si>
  <si>
    <t>24(6/28)</t>
  </si>
  <si>
    <t>Ф002906</t>
  </si>
  <si>
    <t>Ф002907</t>
  </si>
  <si>
    <t>ДД “Гідрія Електролайтс Дейлі” / “Hydria Electrolytes Daily”, №15</t>
  </si>
  <si>
    <t>ДД “Гідрія Електролайтс Дейлі” / “Hydria Electrolytes Daily”, №16</t>
  </si>
  <si>
    <t>ДД “Гідрія Електролайтс Дейлі” / “Hydria Electrolytes Daily”, №17</t>
  </si>
  <si>
    <t>ДД “Гідрія Електролайтс Дейлі” / “Hydria Electrolytes Daily”, №18</t>
  </si>
  <si>
    <t>Ягоди</t>
  </si>
  <si>
    <t>Тропік</t>
  </si>
  <si>
    <t>276(6/28)</t>
  </si>
  <si>
    <t>Ф002908</t>
  </si>
  <si>
    <t>Ф002909</t>
  </si>
  <si>
    <t>Ф002910</t>
  </si>
  <si>
    <t>Ф002911</t>
  </si>
  <si>
    <t>Ф002912</t>
  </si>
  <si>
    <t>Ф002913</t>
  </si>
  <si>
    <t>Ф002914</t>
  </si>
  <si>
    <t>Ф002915</t>
  </si>
  <si>
    <t>Ф002916</t>
  </si>
  <si>
    <t>Ф002917</t>
  </si>
  <si>
    <t>Ф002918</t>
  </si>
  <si>
    <t>Ф002919</t>
  </si>
  <si>
    <t>Ф002920</t>
  </si>
  <si>
    <t>Ф002921</t>
  </si>
  <si>
    <t>Ф002922</t>
  </si>
  <si>
    <t>Ф002923</t>
  </si>
  <si>
    <t>Ф002924</t>
  </si>
  <si>
    <t>Ф002925</t>
  </si>
  <si>
    <t>Ф002926</t>
  </si>
  <si>
    <t>Ф002927</t>
  </si>
  <si>
    <t>Ф002928</t>
  </si>
  <si>
    <t>Ф002929</t>
  </si>
  <si>
    <t>Ф002930</t>
  </si>
  <si>
    <t>Ф002931</t>
  </si>
  <si>
    <t>Ф002932</t>
  </si>
  <si>
    <t>Ф002933</t>
  </si>
  <si>
    <t>Ф002934</t>
  </si>
  <si>
    <t>Ф002935</t>
  </si>
  <si>
    <t>Ф002936</t>
  </si>
  <si>
    <t>Ф002937</t>
  </si>
  <si>
    <t>Ф002938</t>
  </si>
  <si>
    <t>780 g</t>
  </si>
  <si>
    <t>Ф002939</t>
  </si>
  <si>
    <t>Ф002940</t>
  </si>
  <si>
    <t>Ф002941</t>
  </si>
  <si>
    <t>Ф002942</t>
  </si>
  <si>
    <t>Ф002943</t>
  </si>
  <si>
    <t>Ф002944</t>
  </si>
  <si>
    <t>Ф002945</t>
  </si>
  <si>
    <t>16(9/27)</t>
  </si>
  <si>
    <t>Ф002946</t>
  </si>
  <si>
    <t>Ф002947</t>
  </si>
  <si>
    <t>Magnesium Glycinate</t>
  </si>
  <si>
    <t>Biotin Plus</t>
  </si>
  <si>
    <t>Triple Zinc</t>
  </si>
  <si>
    <t>Ф002948</t>
  </si>
  <si>
    <t>Ф002949</t>
  </si>
  <si>
    <t>Ф002950</t>
  </si>
  <si>
    <t>Ф001444</t>
  </si>
  <si>
    <t>35 g</t>
  </si>
  <si>
    <t>Ф001449</t>
  </si>
  <si>
    <t>Ф001460</t>
  </si>
  <si>
    <t>Ф001516</t>
  </si>
  <si>
    <t>Whey Protein Xplode (powder/bag)</t>
  </si>
  <si>
    <t>2250 g</t>
  </si>
  <si>
    <t>Ф001526</t>
  </si>
  <si>
    <t>Ф001605</t>
  </si>
  <si>
    <t>Ф001639</t>
  </si>
  <si>
    <t>Blackweiler Shred Shot</t>
  </si>
  <si>
    <t>citrus punch</t>
  </si>
  <si>
    <t>Ф001648</t>
  </si>
  <si>
    <t>Ф001683</t>
  </si>
  <si>
    <t>T-100 Mega Caps®</t>
  </si>
  <si>
    <t>Ф002496</t>
  </si>
  <si>
    <t>25ml shot</t>
  </si>
  <si>
    <t>Ф002497</t>
  </si>
  <si>
    <t>Ф001703</t>
  </si>
  <si>
    <t xml:space="preserve">Lion's Mane Mushroom </t>
  </si>
  <si>
    <t>Ф002567</t>
  </si>
  <si>
    <t>Vita-min plus senior</t>
  </si>
  <si>
    <t>Ф001519</t>
  </si>
  <si>
    <t>Ф001523</t>
  </si>
  <si>
    <t>Ф001537</t>
  </si>
  <si>
    <t xml:space="preserve">Gain Bolic 6000 </t>
  </si>
  <si>
    <t>Ф001577</t>
  </si>
  <si>
    <t>L-Carnitine Xplode powder</t>
  </si>
  <si>
    <t>Ф001584</t>
  </si>
  <si>
    <t>Amino EAA Xplode powder</t>
  </si>
  <si>
    <t>520 g</t>
  </si>
  <si>
    <t>Ф001623</t>
  </si>
  <si>
    <t>BCAA Xplode Energy</t>
  </si>
  <si>
    <t>Ф001637</t>
  </si>
  <si>
    <t>Beta-Alanine Carno Rush Mega Tabs (800 mg)</t>
  </si>
  <si>
    <t>Ф001678</t>
  </si>
  <si>
    <t>HMB Mega Caps®</t>
  </si>
  <si>
    <t>30(3/28)</t>
  </si>
  <si>
    <t>36(3/28)</t>
  </si>
  <si>
    <t>12(11/28)</t>
  </si>
  <si>
    <t>12(3/28)</t>
  </si>
  <si>
    <t>50+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</si>
</sst>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р_._-;\-* #,##0.00_р_._-;_-* &quot;-&quot;??_р_._-;_-@_-"/>
    <numFmt numFmtId="165" formatCode="[$-419]mmmm\ yyyy;@"/>
    <numFmt numFmtId="166" formatCode="#,##0.00\ [$€-1]"/>
    <numFmt numFmtId="167" formatCode="#,##0\ [$грн.-422]"/>
    <numFmt numFmtId="168" formatCode="_-* #,##0.00\ [$€-1]_-;\-* #,##0.00\ [$€-1]_-;_-* &quot;-&quot;??\ [$€-1]_-;_-@_-"/>
    <numFmt numFmtId="169" formatCode="[$-419]General"/>
    <numFmt numFmtId="170" formatCode="#,##0\ &quot;₴&quot;"/>
  </numFmts>
  <fonts count="4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u/>
      <sz val="10"/>
      <color indexed="12"/>
      <name val="Arial Cyr"/>
      <charset val="204"/>
    </font>
    <font>
      <sz val="10"/>
      <name val="Arial CE"/>
      <charset val="238"/>
    </font>
    <font>
      <i/>
      <sz val="10"/>
      <name val="Arial"/>
      <family val="2"/>
      <charset val="204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</font>
    <font>
      <b/>
      <sz val="14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10"/>
      <color rgb="FF1939D7"/>
      <name val="Arial"/>
      <family val="2"/>
      <charset val="204"/>
    </font>
    <font>
      <sz val="10"/>
      <color rgb="FF0000FF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0"/>
      <name val="Arial"/>
      <family val="2"/>
      <charset val="204"/>
    </font>
    <font>
      <b/>
      <u/>
      <sz val="10"/>
      <color theme="0"/>
      <name val="Arial Cyr"/>
      <charset val="204"/>
    </font>
    <font>
      <sz val="10"/>
      <name val="Arial"/>
      <family val="2"/>
    </font>
    <font>
      <sz val="9"/>
      <name val="Arial"/>
      <family val="2"/>
    </font>
    <font>
      <sz val="10"/>
      <color indexed="8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 Cyr"/>
      <family val="2"/>
      <charset val="204"/>
    </font>
    <font>
      <sz val="10"/>
      <color rgb="FF000000"/>
      <name val="Arimo"/>
      <charset val="204"/>
    </font>
    <font>
      <b/>
      <sz val="10"/>
      <color rgb="FFFF0000"/>
      <name val="Arial"/>
      <family val="2"/>
      <charset val="204"/>
    </font>
    <font>
      <sz val="10"/>
      <color rgb="FF000000"/>
      <name val="Arimo"/>
    </font>
    <font>
      <b/>
      <sz val="10"/>
      <color rgb="FF0000FF"/>
      <name val="Arial"/>
      <family val="2"/>
      <charset val="204"/>
    </font>
  </fonts>
  <fills count="7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 tint="-0.14999847407452621"/>
        <bgColor indexed="13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6" fillId="0" borderId="0"/>
    <xf numFmtId="0" fontId="9" fillId="0" borderId="0"/>
    <xf numFmtId="0" fontId="6" fillId="0" borderId="0"/>
    <xf numFmtId="0" fontId="11" fillId="0" borderId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" applyNumberFormat="0" applyAlignment="0" applyProtection="0"/>
    <xf numFmtId="0" fontId="15" fillId="20" borderId="2" applyNumberFormat="0" applyAlignment="0" applyProtection="0"/>
    <xf numFmtId="0" fontId="16" fillId="20" borderId="1" applyNumberFormat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21" borderId="7" applyNumberFormat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9" fillId="0" borderId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28" fillId="4" borderId="0" applyNumberFormat="0" applyBorder="0" applyAlignment="0" applyProtection="0"/>
    <xf numFmtId="0" fontId="35" fillId="0" borderId="0"/>
    <xf numFmtId="0" fontId="38" fillId="0" borderId="0"/>
    <xf numFmtId="0" fontId="40" fillId="0" borderId="0"/>
    <xf numFmtId="0" fontId="42" fillId="0" borderId="0"/>
    <xf numFmtId="169" fontId="43" fillId="0" borderId="0"/>
    <xf numFmtId="0" fontId="6" fillId="0" borderId="0"/>
    <xf numFmtId="0" fontId="45" fillId="0" borderId="0"/>
  </cellStyleXfs>
  <cellXfs count="397">
    <xf numFmtId="0" fontId="0" fillId="0" borderId="0" xfId="0"/>
    <xf numFmtId="2" fontId="3" fillId="0" borderId="0" xfId="0" applyNumberFormat="1" applyFont="1" applyBorder="1" applyAlignment="1" applyProtection="1">
      <alignment horizontal="right"/>
    </xf>
    <xf numFmtId="0" fontId="4" fillId="0" borderId="0" xfId="0" applyFont="1" applyProtection="1">
      <protection hidden="1"/>
    </xf>
    <xf numFmtId="0" fontId="6" fillId="0" borderId="0" xfId="0" applyFont="1" applyFill="1" applyProtection="1">
      <protection hidden="1"/>
    </xf>
    <xf numFmtId="0" fontId="3" fillId="26" borderId="0" xfId="0" applyFont="1" applyFill="1" applyProtection="1">
      <protection hidden="1"/>
    </xf>
    <xf numFmtId="0" fontId="6" fillId="0" borderId="10" xfId="0" applyFont="1" applyFill="1" applyBorder="1" applyAlignment="1" applyProtection="1">
      <alignment horizontal="left"/>
    </xf>
    <xf numFmtId="0" fontId="6" fillId="0" borderId="10" xfId="0" applyFont="1" applyFill="1" applyBorder="1" applyAlignment="1" applyProtection="1">
      <alignment horizontal="left" wrapText="1"/>
    </xf>
    <xf numFmtId="2" fontId="3" fillId="0" borderId="0" xfId="0" applyNumberFormat="1" applyFont="1" applyAlignment="1" applyProtection="1">
      <alignment horizontal="right"/>
    </xf>
    <xf numFmtId="0" fontId="6" fillId="0" borderId="10" xfId="0" applyNumberFormat="1" applyFont="1" applyFill="1" applyBorder="1" applyAlignment="1" applyProtection="1">
      <alignment horizontal="center"/>
    </xf>
    <xf numFmtId="0" fontId="10" fillId="0" borderId="0" xfId="0" applyFont="1" applyFill="1" applyBorder="1" applyProtection="1"/>
    <xf numFmtId="0" fontId="6" fillId="0" borderId="10" xfId="41" applyNumberFormat="1" applyFont="1" applyFill="1" applyBorder="1" applyAlignment="1" applyProtection="1">
      <alignment horizontal="center" vertical="center"/>
    </xf>
    <xf numFmtId="1" fontId="6" fillId="0" borderId="10" xfId="0" applyNumberFormat="1" applyFont="1" applyFill="1" applyBorder="1" applyAlignment="1" applyProtection="1">
      <alignment horizontal="right" vertical="center"/>
      <protection hidden="1"/>
    </xf>
    <xf numFmtId="1" fontId="6" fillId="0" borderId="10" xfId="47" applyNumberFormat="1" applyFont="1" applyFill="1" applyBorder="1" applyAlignment="1" applyProtection="1">
      <alignment horizontal="right"/>
    </xf>
    <xf numFmtId="1" fontId="6" fillId="0" borderId="10" xfId="0" applyNumberFormat="1" applyFont="1" applyFill="1" applyBorder="1" applyAlignment="1" applyProtection="1">
      <alignment horizontal="right" wrapText="1"/>
    </xf>
    <xf numFmtId="0" fontId="6" fillId="0" borderId="10" xfId="0" applyFont="1" applyFill="1" applyBorder="1" applyAlignment="1" applyProtection="1">
      <alignment horizontal="right" wrapText="1"/>
    </xf>
    <xf numFmtId="1" fontId="6" fillId="0" borderId="10" xfId="0" applyNumberFormat="1" applyFont="1" applyFill="1" applyBorder="1" applyAlignment="1" applyProtection="1">
      <alignment horizontal="right"/>
    </xf>
    <xf numFmtId="0" fontId="6" fillId="0" borderId="10" xfId="0" applyFont="1" applyFill="1" applyBorder="1" applyAlignment="1" applyProtection="1">
      <alignment horizontal="right"/>
    </xf>
    <xf numFmtId="1" fontId="6" fillId="0" borderId="10" xfId="47" applyNumberFormat="1" applyFont="1" applyFill="1" applyBorder="1" applyAlignment="1" applyProtection="1">
      <alignment horizontal="right" vertical="center"/>
    </xf>
    <xf numFmtId="1" fontId="6" fillId="0" borderId="10" xfId="20" applyNumberFormat="1" applyFont="1" applyFill="1" applyBorder="1" applyAlignment="1" applyProtection="1">
      <alignment horizontal="right" vertical="center"/>
    </xf>
    <xf numFmtId="165" fontId="6" fillId="0" borderId="10" xfId="0" applyNumberFormat="1" applyFont="1" applyFill="1" applyBorder="1" applyAlignment="1" applyProtection="1">
      <alignment horizontal="left"/>
    </xf>
    <xf numFmtId="165" fontId="5" fillId="0" borderId="10" xfId="0" applyNumberFormat="1" applyFont="1" applyFill="1" applyBorder="1" applyAlignment="1" applyProtection="1">
      <alignment horizontal="center"/>
    </xf>
    <xf numFmtId="0" fontId="6" fillId="0" borderId="10" xfId="0" applyFont="1" applyFill="1" applyBorder="1" applyAlignment="1" applyProtection="1">
      <alignment horizontal="right" vertical="top"/>
      <protection hidden="1"/>
    </xf>
    <xf numFmtId="0" fontId="6" fillId="37" borderId="0" xfId="0" applyFont="1" applyFill="1" applyProtection="1">
      <protection hidden="1"/>
    </xf>
    <xf numFmtId="1" fontId="3" fillId="0" borderId="0" xfId="0" applyNumberFormat="1" applyFont="1" applyFill="1" applyAlignment="1" applyProtection="1">
      <alignment horizontal="right"/>
    </xf>
    <xf numFmtId="1" fontId="4" fillId="0" borderId="0" xfId="0" applyNumberFormat="1" applyFont="1" applyBorder="1" applyAlignment="1" applyProtection="1">
      <alignment horizontal="right"/>
    </xf>
    <xf numFmtId="1" fontId="4" fillId="0" borderId="0" xfId="0" applyNumberFormat="1" applyFont="1" applyAlignment="1" applyProtection="1">
      <alignment horizontal="right"/>
    </xf>
    <xf numFmtId="0" fontId="4" fillId="0" borderId="0" xfId="0" applyNumberFormat="1" applyFont="1" applyBorder="1" applyAlignment="1" applyProtection="1">
      <alignment horizontal="center"/>
    </xf>
    <xf numFmtId="0" fontId="4" fillId="0" borderId="1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Alignment="1" applyProtection="1">
      <alignment horizontal="center"/>
    </xf>
    <xf numFmtId="1" fontId="3" fillId="0" borderId="0" xfId="0" applyNumberFormat="1" applyFont="1" applyFill="1" applyBorder="1" applyAlignment="1" applyProtection="1">
      <alignment horizontal="right"/>
    </xf>
    <xf numFmtId="1" fontId="3" fillId="0" borderId="10" xfId="0" applyNumberFormat="1" applyFont="1" applyFill="1" applyBorder="1" applyAlignment="1" applyProtection="1">
      <alignment horizontal="right"/>
    </xf>
    <xf numFmtId="1" fontId="5" fillId="0" borderId="0" xfId="0" applyNumberFormat="1" applyFont="1" applyFill="1" applyBorder="1" applyAlignment="1" applyProtection="1">
      <alignment horizontal="right"/>
    </xf>
    <xf numFmtId="165" fontId="5" fillId="0" borderId="0" xfId="0" applyNumberFormat="1" applyFont="1" applyFill="1" applyBorder="1" applyAlignment="1" applyProtection="1">
      <alignment horizontal="center"/>
    </xf>
    <xf numFmtId="165" fontId="4" fillId="0" borderId="10" xfId="0" applyNumberFormat="1" applyFont="1" applyFill="1" applyBorder="1" applyAlignment="1" applyProtection="1">
      <alignment horizontal="center"/>
    </xf>
    <xf numFmtId="0" fontId="3" fillId="0" borderId="0" xfId="0" applyFont="1" applyProtection="1"/>
    <xf numFmtId="165" fontId="5" fillId="0" borderId="0" xfId="0" applyNumberFormat="1" applyFont="1" applyFill="1" applyAlignment="1" applyProtection="1">
      <alignment horizontal="center"/>
    </xf>
    <xf numFmtId="167" fontId="5" fillId="32" borderId="10" xfId="0" applyNumberFormat="1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1" fontId="3" fillId="0" borderId="0" xfId="0" applyNumberFormat="1" applyFont="1" applyBorder="1" applyAlignment="1" applyProtection="1">
      <alignment horizontal="right"/>
    </xf>
    <xf numFmtId="0" fontId="6" fillId="27" borderId="0" xfId="0" applyFont="1" applyFill="1" applyProtection="1"/>
    <xf numFmtId="0" fontId="3" fillId="0" borderId="10" xfId="0" applyFont="1" applyFill="1" applyBorder="1" applyAlignment="1" applyProtection="1">
      <alignment horizontal="left"/>
    </xf>
    <xf numFmtId="0" fontId="3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5" fillId="0" borderId="0" xfId="0" applyFont="1" applyFill="1" applyProtection="1"/>
    <xf numFmtId="0" fontId="7" fillId="0" borderId="10" xfId="0" applyFont="1" applyFill="1" applyBorder="1" applyAlignment="1" applyProtection="1">
      <alignment horizontal="left"/>
    </xf>
    <xf numFmtId="0" fontId="7" fillId="0" borderId="0" xfId="0" applyFont="1" applyFill="1" applyProtection="1"/>
    <xf numFmtId="0" fontId="5" fillId="36" borderId="0" xfId="0" applyFont="1" applyFill="1" applyProtection="1"/>
    <xf numFmtId="0" fontId="4" fillId="0" borderId="0" xfId="0" applyFont="1" applyFill="1" applyBorder="1" applyProtection="1"/>
    <xf numFmtId="0" fontId="4" fillId="33" borderId="0" xfId="0" applyFont="1" applyFill="1" applyBorder="1" applyProtection="1"/>
    <xf numFmtId="0" fontId="6" fillId="28" borderId="10" xfId="0" applyNumberFormat="1" applyFont="1" applyFill="1" applyBorder="1" applyAlignment="1" applyProtection="1">
      <alignment vertical="center"/>
    </xf>
    <xf numFmtId="0" fontId="6" fillId="0" borderId="10" xfId="0" applyNumberFormat="1" applyFont="1" applyFill="1" applyBorder="1" applyAlignment="1" applyProtection="1">
      <alignment horizontal="left" vertical="center"/>
    </xf>
    <xf numFmtId="0" fontId="6" fillId="38" borderId="10" xfId="0" applyNumberFormat="1" applyFont="1" applyFill="1" applyBorder="1" applyAlignment="1" applyProtection="1">
      <alignment vertical="center"/>
    </xf>
    <xf numFmtId="0" fontId="6" fillId="25" borderId="10" xfId="0" applyNumberFormat="1" applyFont="1" applyFill="1" applyBorder="1" applyAlignment="1" applyProtection="1">
      <alignment vertical="center"/>
    </xf>
    <xf numFmtId="0" fontId="6" fillId="30" borderId="10" xfId="0" applyNumberFormat="1" applyFont="1" applyFill="1" applyBorder="1" applyAlignment="1" applyProtection="1">
      <alignment vertical="center"/>
    </xf>
    <xf numFmtId="0" fontId="6" fillId="32" borderId="10" xfId="0" applyNumberFormat="1" applyFont="1" applyFill="1" applyBorder="1" applyAlignment="1" applyProtection="1">
      <alignment vertical="center"/>
    </xf>
    <xf numFmtId="0" fontId="6" fillId="24" borderId="10" xfId="0" applyNumberFormat="1" applyFont="1" applyFill="1" applyBorder="1" applyAlignment="1" applyProtection="1">
      <alignment vertical="center"/>
    </xf>
    <xf numFmtId="0" fontId="6" fillId="34" borderId="10" xfId="0" applyNumberFormat="1" applyFont="1" applyFill="1" applyBorder="1" applyAlignment="1" applyProtection="1">
      <alignment vertical="center"/>
    </xf>
    <xf numFmtId="0" fontId="6" fillId="35" borderId="10" xfId="0" applyNumberFormat="1" applyFont="1" applyFill="1" applyBorder="1" applyAlignment="1" applyProtection="1">
      <alignment vertical="center"/>
    </xf>
    <xf numFmtId="0" fontId="6" fillId="29" borderId="10" xfId="0" applyNumberFormat="1" applyFont="1" applyFill="1" applyBorder="1" applyAlignment="1" applyProtection="1">
      <alignment vertical="center"/>
    </xf>
    <xf numFmtId="0" fontId="6" fillId="27" borderId="10" xfId="0" applyNumberFormat="1" applyFont="1" applyFill="1" applyBorder="1" applyAlignment="1" applyProtection="1">
      <alignment vertical="center"/>
    </xf>
    <xf numFmtId="0" fontId="6" fillId="27" borderId="10" xfId="0" applyFont="1" applyFill="1" applyBorder="1" applyAlignment="1" applyProtection="1">
      <alignment horizontal="left" vertical="center"/>
    </xf>
    <xf numFmtId="1" fontId="6" fillId="0" borderId="10" xfId="19" applyNumberFormat="1" applyFont="1" applyFill="1" applyBorder="1" applyAlignment="1" applyProtection="1">
      <alignment horizontal="right"/>
    </xf>
    <xf numFmtId="0" fontId="5" fillId="31" borderId="12" xfId="21" applyFont="1" applyFill="1" applyBorder="1" applyAlignment="1" applyProtection="1">
      <alignment horizontal="left" vertical="center" wrapText="1"/>
    </xf>
    <xf numFmtId="0" fontId="5" fillId="31" borderId="10" xfId="21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/>
    </xf>
    <xf numFmtId="1" fontId="3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horizontal="left"/>
    </xf>
    <xf numFmtId="0" fontId="4" fillId="42" borderId="10" xfId="0" applyFont="1" applyFill="1" applyBorder="1" applyAlignment="1" applyProtection="1">
      <alignment horizontal="left"/>
    </xf>
    <xf numFmtId="165" fontId="3" fillId="42" borderId="10" xfId="0" applyNumberFormat="1" applyFont="1" applyFill="1" applyBorder="1" applyAlignment="1" applyProtection="1">
      <alignment horizontal="fill"/>
    </xf>
    <xf numFmtId="9" fontId="4" fillId="43" borderId="10" xfId="0" applyNumberFormat="1" applyFont="1" applyFill="1" applyBorder="1" applyAlignment="1" applyProtection="1">
      <alignment horizontal="center"/>
    </xf>
    <xf numFmtId="165" fontId="4" fillId="43" borderId="10" xfId="0" applyNumberFormat="1" applyFont="1" applyFill="1" applyBorder="1" applyAlignment="1" applyProtection="1">
      <alignment horizontal="center"/>
    </xf>
    <xf numFmtId="165" fontId="5" fillId="43" borderId="10" xfId="0" applyNumberFormat="1" applyFont="1" applyFill="1" applyBorder="1" applyAlignment="1" applyProtection="1">
      <alignment horizontal="center"/>
    </xf>
    <xf numFmtId="0" fontId="4" fillId="43" borderId="10" xfId="0" applyNumberFormat="1" applyFont="1" applyFill="1" applyBorder="1" applyAlignment="1" applyProtection="1">
      <alignment horizontal="center"/>
    </xf>
    <xf numFmtId="1" fontId="6" fillId="43" borderId="10" xfId="0" applyNumberFormat="1" applyFont="1" applyFill="1" applyBorder="1" applyAlignment="1" applyProtection="1">
      <alignment horizontal="right"/>
    </xf>
    <xf numFmtId="1" fontId="6" fillId="43" borderId="10" xfId="0" applyNumberFormat="1" applyFont="1" applyFill="1" applyBorder="1" applyAlignment="1" applyProtection="1">
      <alignment horizontal="right" vertical="top"/>
      <protection hidden="1"/>
    </xf>
    <xf numFmtId="0" fontId="6" fillId="43" borderId="10" xfId="0" applyNumberFormat="1" applyFont="1" applyFill="1" applyBorder="1" applyAlignment="1" applyProtection="1">
      <alignment horizontal="center"/>
    </xf>
    <xf numFmtId="0" fontId="6" fillId="43" borderId="10" xfId="0" applyFont="1" applyFill="1" applyBorder="1" applyAlignment="1" applyProtection="1">
      <alignment horizontal="left"/>
    </xf>
    <xf numFmtId="0" fontId="3" fillId="43" borderId="10" xfId="0" applyNumberFormat="1" applyFont="1" applyFill="1" applyBorder="1" applyAlignment="1" applyProtection="1">
      <alignment horizontal="center"/>
    </xf>
    <xf numFmtId="0" fontId="3" fillId="43" borderId="10" xfId="0" applyFont="1" applyFill="1" applyBorder="1" applyAlignment="1" applyProtection="1">
      <alignment horizontal="left"/>
    </xf>
    <xf numFmtId="165" fontId="4" fillId="0" borderId="0" xfId="0" applyNumberFormat="1" applyFont="1" applyFill="1" applyBorder="1" applyAlignment="1" applyProtection="1">
      <alignment horizontal="center"/>
    </xf>
    <xf numFmtId="0" fontId="3" fillId="43" borderId="0" xfId="0" applyFont="1" applyFill="1" applyProtection="1"/>
    <xf numFmtId="0" fontId="3" fillId="49" borderId="10" xfId="0" applyNumberFormat="1" applyFont="1" applyFill="1" applyBorder="1" applyAlignment="1" applyProtection="1">
      <alignment horizontal="center"/>
    </xf>
    <xf numFmtId="0" fontId="3" fillId="49" borderId="10" xfId="0" applyFont="1" applyFill="1" applyBorder="1" applyAlignment="1" applyProtection="1">
      <alignment horizontal="left"/>
    </xf>
    <xf numFmtId="1" fontId="6" fillId="49" borderId="10" xfId="0" applyNumberFormat="1" applyFont="1" applyFill="1" applyBorder="1" applyAlignment="1" applyProtection="1">
      <alignment horizontal="right"/>
    </xf>
    <xf numFmtId="2" fontId="6" fillId="49" borderId="10" xfId="0" applyNumberFormat="1" applyFont="1" applyFill="1" applyBorder="1" applyAlignment="1" applyProtection="1">
      <alignment horizontal="right" vertical="top" wrapText="1"/>
    </xf>
    <xf numFmtId="9" fontId="4" fillId="49" borderId="10" xfId="0" applyNumberFormat="1" applyFont="1" applyFill="1" applyBorder="1" applyAlignment="1" applyProtection="1">
      <alignment horizontal="center"/>
    </xf>
    <xf numFmtId="0" fontId="33" fillId="49" borderId="12" xfId="0" applyNumberFormat="1" applyFont="1" applyFill="1" applyBorder="1" applyAlignment="1" applyProtection="1">
      <alignment vertical="center"/>
    </xf>
    <xf numFmtId="165" fontId="6" fillId="43" borderId="10" xfId="0" applyNumberFormat="1" applyFont="1" applyFill="1" applyBorder="1" applyAlignment="1" applyProtection="1">
      <alignment horizontal="left"/>
    </xf>
    <xf numFmtId="0" fontId="3" fillId="48" borderId="10" xfId="0" applyNumberFormat="1" applyFont="1" applyFill="1" applyBorder="1" applyAlignment="1" applyProtection="1">
      <alignment horizontal="center"/>
    </xf>
    <xf numFmtId="1" fontId="6" fillId="43" borderId="10" xfId="0" applyNumberFormat="1" applyFont="1" applyFill="1" applyBorder="1" applyAlignment="1" applyProtection="1">
      <alignment horizontal="right" vertical="center"/>
      <protection hidden="1"/>
    </xf>
    <xf numFmtId="0" fontId="4" fillId="43" borderId="0" xfId="0" applyFont="1" applyFill="1" applyBorder="1" applyProtection="1"/>
    <xf numFmtId="0" fontId="3" fillId="43" borderId="0" xfId="0" applyFont="1" applyFill="1" applyBorder="1" applyProtection="1"/>
    <xf numFmtId="0" fontId="6" fillId="48" borderId="10" xfId="0" applyNumberFormat="1" applyFont="1" applyFill="1" applyBorder="1" applyAlignment="1" applyProtection="1">
      <alignment horizontal="center"/>
    </xf>
    <xf numFmtId="0" fontId="6" fillId="45" borderId="10" xfId="0" applyNumberFormat="1" applyFont="1" applyFill="1" applyBorder="1" applyAlignment="1" applyProtection="1">
      <alignment vertical="center"/>
    </xf>
    <xf numFmtId="9" fontId="3" fillId="43" borderId="10" xfId="0" applyNumberFormat="1" applyFont="1" applyFill="1" applyBorder="1" applyAlignment="1" applyProtection="1">
      <alignment horizontal="center"/>
    </xf>
    <xf numFmtId="0" fontId="3" fillId="50" borderId="10" xfId="0" applyNumberFormat="1" applyFont="1" applyFill="1" applyBorder="1" applyAlignment="1" applyProtection="1">
      <alignment horizontal="center"/>
    </xf>
    <xf numFmtId="1" fontId="6" fillId="50" borderId="10" xfId="0" applyNumberFormat="1" applyFont="1" applyFill="1" applyBorder="1" applyAlignment="1" applyProtection="1">
      <alignment horizontal="right"/>
    </xf>
    <xf numFmtId="1" fontId="5" fillId="50" borderId="10" xfId="0" applyNumberFormat="1" applyFont="1" applyFill="1" applyBorder="1" applyAlignment="1" applyProtection="1">
      <alignment horizontal="right" vertical="top" wrapText="1"/>
    </xf>
    <xf numFmtId="0" fontId="6" fillId="43" borderId="10" xfId="0" applyFont="1" applyFill="1" applyBorder="1" applyAlignment="1" applyProtection="1">
      <alignment horizontal="left" vertical="center"/>
    </xf>
    <xf numFmtId="0" fontId="4" fillId="0" borderId="0" xfId="0" applyNumberFormat="1" applyFont="1" applyBorder="1" applyAlignment="1" applyProtection="1">
      <alignment horizontal="left"/>
    </xf>
    <xf numFmtId="0" fontId="6" fillId="0" borderId="10" xfId="0" applyNumberFormat="1" applyFont="1" applyFill="1" applyBorder="1" applyAlignment="1" applyProtection="1">
      <alignment horizontal="left"/>
    </xf>
    <xf numFmtId="0" fontId="3" fillId="0" borderId="10" xfId="0" applyNumberFormat="1" applyFont="1" applyFill="1" applyBorder="1" applyAlignment="1" applyProtection="1">
      <alignment horizontal="left"/>
    </xf>
    <xf numFmtId="0" fontId="3" fillId="43" borderId="10" xfId="0" applyNumberFormat="1" applyFont="1" applyFill="1" applyBorder="1" applyAlignment="1" applyProtection="1">
      <alignment horizontal="left"/>
    </xf>
    <xf numFmtId="0" fontId="6" fillId="43" borderId="10" xfId="0" applyNumberFormat="1" applyFont="1" applyFill="1" applyBorder="1" applyAlignment="1" applyProtection="1">
      <alignment horizontal="left"/>
    </xf>
    <xf numFmtId="0" fontId="3" fillId="49" borderId="1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 applyProtection="1">
      <alignment horizontal="left"/>
    </xf>
    <xf numFmtId="167" fontId="5" fillId="48" borderId="10" xfId="0" applyNumberFormat="1" applyFont="1" applyFill="1" applyBorder="1" applyAlignment="1" applyProtection="1">
      <alignment horizontal="center"/>
    </xf>
    <xf numFmtId="0" fontId="4" fillId="0" borderId="10" xfId="0" applyNumberFormat="1" applyFont="1" applyBorder="1" applyAlignment="1" applyProtection="1">
      <alignment horizontal="center"/>
      <protection locked="0"/>
    </xf>
    <xf numFmtId="0" fontId="4" fillId="55" borderId="10" xfId="0" applyNumberFormat="1" applyFont="1" applyFill="1" applyBorder="1" applyProtection="1">
      <protection hidden="1"/>
    </xf>
    <xf numFmtId="165" fontId="4" fillId="55" borderId="10" xfId="0" applyNumberFormat="1" applyFont="1" applyFill="1" applyBorder="1" applyAlignment="1" applyProtection="1">
      <alignment horizontal="center"/>
    </xf>
    <xf numFmtId="0" fontId="36" fillId="55" borderId="10" xfId="0" applyNumberFormat="1" applyFont="1" applyFill="1" applyBorder="1" applyAlignment="1" applyProtection="1">
      <alignment horizontal="center"/>
    </xf>
    <xf numFmtId="0" fontId="32" fillId="55" borderId="10" xfId="0" applyFont="1" applyFill="1" applyBorder="1" applyAlignment="1" applyProtection="1">
      <alignment horizontal="left" vertical="center"/>
      <protection hidden="1"/>
    </xf>
    <xf numFmtId="0" fontId="37" fillId="55" borderId="10" xfId="32" applyNumberFormat="1" applyFont="1" applyFill="1" applyBorder="1" applyAlignment="1" applyProtection="1">
      <alignment horizontal="left" vertical="center"/>
      <protection hidden="1"/>
    </xf>
    <xf numFmtId="0" fontId="32" fillId="55" borderId="10" xfId="0" applyFont="1" applyFill="1" applyBorder="1" applyAlignment="1" applyProtection="1">
      <alignment horizontal="left"/>
      <protection hidden="1"/>
    </xf>
    <xf numFmtId="1" fontId="36" fillId="55" borderId="10" xfId="0" applyNumberFormat="1" applyFont="1" applyFill="1" applyBorder="1" applyAlignment="1" applyProtection="1">
      <alignment horizontal="right" vertical="center"/>
      <protection hidden="1"/>
    </xf>
    <xf numFmtId="2" fontId="36" fillId="55" borderId="10" xfId="0" applyNumberFormat="1" applyFont="1" applyFill="1" applyBorder="1" applyAlignment="1" applyProtection="1">
      <alignment horizontal="right" vertical="center"/>
    </xf>
    <xf numFmtId="0" fontId="32" fillId="55" borderId="10" xfId="0" applyNumberFormat="1" applyFont="1" applyFill="1" applyBorder="1" applyAlignment="1" applyProtection="1">
      <alignment horizontal="center"/>
    </xf>
    <xf numFmtId="1" fontId="3" fillId="0" borderId="10" xfId="0" applyNumberFormat="1" applyFont="1" applyBorder="1" applyAlignment="1" applyProtection="1">
      <alignment horizontal="right"/>
    </xf>
    <xf numFmtId="0" fontId="4" fillId="0" borderId="10" xfId="0" applyNumberFormat="1" applyFont="1" applyBorder="1" applyAlignment="1" applyProtection="1">
      <alignment horizontal="center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Border="1" applyAlignment="1" applyProtection="1">
      <alignment horizontal="right" vertical="center"/>
    </xf>
    <xf numFmtId="1" fontId="4" fillId="0" borderId="0" xfId="0" applyNumberFormat="1" applyFont="1" applyBorder="1" applyAlignment="1" applyProtection="1">
      <alignment horizontal="right" vertical="center"/>
    </xf>
    <xf numFmtId="165" fontId="5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6" fillId="0" borderId="10" xfId="0" applyFont="1" applyFill="1" applyBorder="1" applyAlignment="1" applyProtection="1">
      <alignment horizontal="left" vertical="center"/>
    </xf>
    <xf numFmtId="165" fontId="6" fillId="50" borderId="10" xfId="0" applyNumberFormat="1" applyFont="1" applyFill="1" applyBorder="1" applyAlignment="1" applyProtection="1">
      <alignment horizontal="left"/>
    </xf>
    <xf numFmtId="0" fontId="6" fillId="49" borderId="10" xfId="0" applyFont="1" applyFill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4" fillId="51" borderId="10" xfId="0" applyNumberFormat="1" applyFont="1" applyFill="1" applyBorder="1" applyAlignment="1" applyProtection="1">
      <alignment horizontal="left"/>
    </xf>
    <xf numFmtId="0" fontId="4" fillId="52" borderId="10" xfId="0" applyNumberFormat="1" applyFont="1" applyFill="1" applyBorder="1" applyAlignment="1" applyProtection="1">
      <alignment horizontal="left"/>
    </xf>
    <xf numFmtId="0" fontId="4" fillId="54" borderId="10" xfId="0" applyNumberFormat="1" applyFont="1" applyFill="1" applyBorder="1" applyAlignment="1" applyProtection="1">
      <alignment horizontal="left"/>
    </xf>
    <xf numFmtId="0" fontId="4" fillId="53" borderId="10" xfId="0" applyNumberFormat="1" applyFont="1" applyFill="1" applyBorder="1" applyAlignment="1" applyProtection="1">
      <alignment horizontal="left"/>
    </xf>
    <xf numFmtId="0" fontId="4" fillId="43" borderId="10" xfId="0" applyNumberFormat="1" applyFont="1" applyFill="1" applyBorder="1" applyAlignment="1" applyProtection="1">
      <alignment horizontal="left"/>
    </xf>
    <xf numFmtId="0" fontId="6" fillId="0" borderId="0" xfId="0" applyFont="1" applyAlignment="1" applyProtection="1">
      <alignment horizontal="center"/>
    </xf>
    <xf numFmtId="1" fontId="6" fillId="0" borderId="10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</xf>
    <xf numFmtId="0" fontId="38" fillId="43" borderId="10" xfId="50" applyFont="1" applyFill="1" applyBorder="1" applyAlignment="1" applyProtection="1">
      <alignment vertical="center"/>
    </xf>
    <xf numFmtId="1" fontId="3" fillId="43" borderId="10" xfId="0" applyNumberFormat="1" applyFont="1" applyFill="1" applyBorder="1" applyAlignment="1" applyProtection="1">
      <alignment horizontal="right"/>
    </xf>
    <xf numFmtId="0" fontId="39" fillId="43" borderId="10" xfId="0" applyFont="1" applyFill="1" applyBorder="1" applyAlignment="1" applyProtection="1">
      <alignment horizontal="center" vertical="center"/>
    </xf>
    <xf numFmtId="0" fontId="3" fillId="0" borderId="10" xfId="0" applyNumberFormat="1" applyFont="1" applyBorder="1" applyAlignment="1" applyProtection="1">
      <alignment horizontal="left"/>
    </xf>
    <xf numFmtId="0" fontId="4" fillId="0" borderId="10" xfId="0" applyFont="1" applyBorder="1" applyAlignment="1" applyProtection="1">
      <alignment horizontal="left"/>
    </xf>
    <xf numFmtId="1" fontId="5" fillId="0" borderId="11" xfId="0" applyNumberFormat="1" applyFont="1" applyFill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left"/>
    </xf>
    <xf numFmtId="0" fontId="6" fillId="50" borderId="10" xfId="0" applyNumberFormat="1" applyFont="1" applyFill="1" applyBorder="1" applyAlignment="1" applyProtection="1">
      <alignment horizontal="left"/>
    </xf>
    <xf numFmtId="0" fontId="6" fillId="50" borderId="10" xfId="0" applyFont="1" applyFill="1" applyBorder="1" applyAlignment="1" applyProtection="1">
      <alignment horizontal="left"/>
    </xf>
    <xf numFmtId="0" fontId="4" fillId="50" borderId="10" xfId="0" applyNumberFormat="1" applyFont="1" applyFill="1" applyBorder="1" applyAlignment="1" applyProtection="1">
      <alignment horizontal="center"/>
    </xf>
    <xf numFmtId="165" fontId="6" fillId="0" borderId="10" xfId="0" applyNumberFormat="1" applyFont="1" applyFill="1" applyBorder="1" applyAlignment="1" applyProtection="1">
      <alignment horizontal="center"/>
    </xf>
    <xf numFmtId="0" fontId="6" fillId="43" borderId="10" xfId="0" applyFont="1" applyFill="1" applyBorder="1" applyAlignment="1" applyProtection="1">
      <alignment vertical="center"/>
    </xf>
    <xf numFmtId="0" fontId="4" fillId="43" borderId="10" xfId="0" applyNumberFormat="1" applyFont="1" applyFill="1" applyBorder="1" applyAlignment="1" applyProtection="1">
      <alignment horizontal="center"/>
      <protection locked="0"/>
    </xf>
    <xf numFmtId="0" fontId="4" fillId="57" borderId="10" xfId="0" applyNumberFormat="1" applyFont="1" applyFill="1" applyBorder="1" applyAlignment="1" applyProtection="1">
      <alignment horizontal="left"/>
    </xf>
    <xf numFmtId="0" fontId="4" fillId="56" borderId="10" xfId="0" applyNumberFormat="1" applyFont="1" applyFill="1" applyBorder="1" applyAlignment="1" applyProtection="1">
      <alignment horizontal="left"/>
    </xf>
    <xf numFmtId="0" fontId="4" fillId="58" borderId="10" xfId="0" applyNumberFormat="1" applyFont="1" applyFill="1" applyBorder="1" applyAlignment="1" applyProtection="1">
      <alignment horizontal="left"/>
    </xf>
    <xf numFmtId="0" fontId="11" fillId="43" borderId="10" xfId="0" applyFont="1" applyFill="1" applyBorder="1" applyAlignment="1" applyProtection="1">
      <alignment horizontal="center" vertical="center"/>
      <protection locked="0" hidden="1"/>
    </xf>
    <xf numFmtId="0" fontId="6" fillId="43" borderId="10" xfId="0" applyFont="1" applyFill="1" applyBorder="1" applyAlignment="1" applyProtection="1">
      <alignment horizontal="right" wrapText="1"/>
    </xf>
    <xf numFmtId="0" fontId="6" fillId="43" borderId="0" xfId="0" applyFont="1" applyFill="1" applyProtection="1"/>
    <xf numFmtId="0" fontId="6" fillId="44" borderId="10" xfId="0" applyNumberFormat="1" applyFont="1" applyFill="1" applyBorder="1" applyAlignment="1" applyProtection="1">
      <alignment vertical="center"/>
    </xf>
    <xf numFmtId="165" fontId="5" fillId="43" borderId="10" xfId="0" applyNumberFormat="1" applyFont="1" applyFill="1" applyBorder="1" applyAlignment="1" applyProtection="1">
      <alignment horizontal="center" wrapText="1"/>
    </xf>
    <xf numFmtId="165" fontId="5" fillId="43" borderId="10" xfId="19" applyNumberFormat="1" applyFont="1" applyFill="1" applyBorder="1" applyAlignment="1" applyProtection="1">
      <alignment horizontal="center"/>
    </xf>
    <xf numFmtId="0" fontId="3" fillId="45" borderId="10" xfId="0" applyNumberFormat="1" applyFont="1" applyFill="1" applyBorder="1" applyAlignment="1" applyProtection="1">
      <alignment vertical="center"/>
    </xf>
    <xf numFmtId="1" fontId="6" fillId="43" borderId="10" xfId="0" applyNumberFormat="1" applyFont="1" applyFill="1" applyBorder="1" applyAlignment="1" applyProtection="1">
      <alignment horizontal="right" wrapText="1"/>
    </xf>
    <xf numFmtId="1" fontId="6" fillId="44" borderId="10" xfId="0" applyNumberFormat="1" applyFont="1" applyFill="1" applyBorder="1" applyAlignment="1" applyProtection="1">
      <alignment horizontal="left" vertical="center"/>
    </xf>
    <xf numFmtId="0" fontId="3" fillId="58" borderId="10" xfId="0" applyNumberFormat="1" applyFont="1" applyFill="1" applyBorder="1" applyAlignment="1" applyProtection="1">
      <alignment horizontal="center"/>
    </xf>
    <xf numFmtId="0" fontId="6" fillId="58" borderId="10" xfId="0" applyNumberFormat="1" applyFont="1" applyFill="1" applyBorder="1" applyAlignment="1" applyProtection="1">
      <alignment horizontal="left"/>
    </xf>
    <xf numFmtId="0" fontId="6" fillId="58" borderId="10" xfId="0" applyFont="1" applyFill="1" applyBorder="1" applyAlignment="1" applyProtection="1">
      <alignment horizontal="left"/>
    </xf>
    <xf numFmtId="1" fontId="6" fillId="58" borderId="10" xfId="0" applyNumberFormat="1" applyFont="1" applyFill="1" applyBorder="1" applyAlignment="1" applyProtection="1">
      <alignment horizontal="right"/>
    </xf>
    <xf numFmtId="1" fontId="5" fillId="58" borderId="10" xfId="0" applyNumberFormat="1" applyFont="1" applyFill="1" applyBorder="1" applyAlignment="1" applyProtection="1">
      <alignment horizontal="right" vertical="top" wrapText="1"/>
    </xf>
    <xf numFmtId="0" fontId="4" fillId="58" borderId="10" xfId="0" applyNumberFormat="1" applyFont="1" applyFill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  <protection locked="0"/>
    </xf>
    <xf numFmtId="1" fontId="4" fillId="46" borderId="10" xfId="0" applyNumberFormat="1" applyFont="1" applyFill="1" applyBorder="1" applyAlignment="1" applyProtection="1">
      <alignment horizontal="center" vertical="center"/>
    </xf>
    <xf numFmtId="2" fontId="4" fillId="46" borderId="10" xfId="0" applyNumberFormat="1" applyFont="1" applyFill="1" applyBorder="1" applyAlignment="1" applyProtection="1">
      <alignment horizontal="center" vertical="center"/>
    </xf>
    <xf numFmtId="1" fontId="6" fillId="29" borderId="10" xfId="0" applyNumberFormat="1" applyFont="1" applyFill="1" applyBorder="1" applyAlignment="1" applyProtection="1">
      <alignment horizontal="left" vertical="center"/>
    </xf>
    <xf numFmtId="165" fontId="3" fillId="0" borderId="0" xfId="0" applyNumberFormat="1" applyFont="1" applyFill="1" applyAlignment="1" applyProtection="1">
      <alignment horizontal="center"/>
    </xf>
    <xf numFmtId="165" fontId="6" fillId="43" borderId="10" xfId="0" applyNumberFormat="1" applyFont="1" applyFill="1" applyBorder="1" applyAlignment="1" applyProtection="1">
      <alignment horizontal="center"/>
    </xf>
    <xf numFmtId="165" fontId="3" fillId="43" borderId="10" xfId="0" applyNumberFormat="1" applyFont="1" applyFill="1" applyBorder="1" applyAlignment="1" applyProtection="1">
      <alignment horizontal="center"/>
    </xf>
    <xf numFmtId="165" fontId="3" fillId="0" borderId="0" xfId="0" applyNumberFormat="1" applyFont="1" applyFill="1" applyBorder="1" applyAlignment="1" applyProtection="1">
      <alignment horizontal="center" vertical="center"/>
    </xf>
    <xf numFmtId="165" fontId="3" fillId="0" borderId="0" xfId="0" applyNumberFormat="1" applyFont="1" applyFill="1" applyBorder="1" applyAlignment="1" applyProtection="1">
      <alignment horizontal="center"/>
    </xf>
    <xf numFmtId="165" fontId="6" fillId="55" borderId="10" xfId="0" applyNumberFormat="1" applyFont="1" applyFill="1" applyBorder="1" applyAlignment="1" applyProtection="1">
      <alignment horizontal="center"/>
    </xf>
    <xf numFmtId="165" fontId="3" fillId="0" borderId="10" xfId="0" applyNumberFormat="1" applyFont="1" applyFill="1" applyBorder="1" applyAlignment="1" applyProtection="1">
      <alignment horizontal="center"/>
    </xf>
    <xf numFmtId="165" fontId="6" fillId="0" borderId="10" xfId="0" applyNumberFormat="1" applyFont="1" applyFill="1" applyBorder="1" applyAlignment="1" applyProtection="1">
      <alignment horizontal="center"/>
      <protection hidden="1"/>
    </xf>
    <xf numFmtId="165" fontId="36" fillId="55" borderId="10" xfId="0" applyNumberFormat="1" applyFont="1" applyFill="1" applyBorder="1" applyAlignment="1" applyProtection="1">
      <alignment horizontal="center"/>
    </xf>
    <xf numFmtId="165" fontId="3" fillId="0" borderId="10" xfId="0" applyNumberFormat="1" applyFont="1" applyFill="1" applyBorder="1" applyAlignment="1" applyProtection="1">
      <alignment horizontal="center"/>
      <protection hidden="1"/>
    </xf>
    <xf numFmtId="165" fontId="3" fillId="58" borderId="10" xfId="0" applyNumberFormat="1" applyFont="1" applyFill="1" applyBorder="1" applyAlignment="1" applyProtection="1">
      <alignment horizontal="center"/>
    </xf>
    <xf numFmtId="165" fontId="3" fillId="50" borderId="10" xfId="0" applyNumberFormat="1" applyFont="1" applyFill="1" applyBorder="1" applyAlignment="1" applyProtection="1">
      <alignment horizontal="center"/>
    </xf>
    <xf numFmtId="165" fontId="4" fillId="49" borderId="10" xfId="0" applyNumberFormat="1" applyFont="1" applyFill="1" applyBorder="1" applyAlignment="1" applyProtection="1">
      <alignment horizontal="center"/>
    </xf>
    <xf numFmtId="0" fontId="4" fillId="0" borderId="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Alignment="1" applyProtection="1">
      <alignment horizontal="center" vertical="center" wrapText="1"/>
    </xf>
    <xf numFmtId="165" fontId="10" fillId="0" borderId="10" xfId="0" applyNumberFormat="1" applyFont="1" applyFill="1" applyBorder="1" applyAlignment="1" applyProtection="1">
      <alignment horizontal="center"/>
    </xf>
    <xf numFmtId="2" fontId="4" fillId="0" borderId="0" xfId="0" applyNumberFormat="1" applyFont="1" applyBorder="1" applyAlignment="1" applyProtection="1">
      <alignment horizontal="center"/>
    </xf>
    <xf numFmtId="2" fontId="4" fillId="46" borderId="10" xfId="0" applyNumberFormat="1" applyFont="1" applyFill="1" applyBorder="1" applyAlignment="1" applyProtection="1">
      <alignment horizontal="center"/>
    </xf>
    <xf numFmtId="2" fontId="4" fillId="0" borderId="0" xfId="0" applyNumberFormat="1" applyFont="1" applyBorder="1" applyAlignment="1" applyProtection="1">
      <alignment horizontal="center" vertical="center"/>
    </xf>
    <xf numFmtId="2" fontId="4" fillId="0" borderId="0" xfId="0" applyNumberFormat="1" applyFont="1" applyAlignment="1" applyProtection="1">
      <alignment horizontal="center"/>
    </xf>
    <xf numFmtId="1" fontId="4" fillId="39" borderId="10" xfId="0" applyNumberFormat="1" applyFont="1" applyFill="1" applyBorder="1" applyAlignment="1" applyProtection="1">
      <alignment vertical="center"/>
    </xf>
    <xf numFmtId="1" fontId="4" fillId="0" borderId="0" xfId="0" applyNumberFormat="1" applyFont="1" applyAlignment="1" applyProtection="1">
      <alignment horizontal="right" vertical="center"/>
    </xf>
    <xf numFmtId="165" fontId="3" fillId="43" borderId="10" xfId="0" applyNumberFormat="1" applyFont="1" applyFill="1" applyBorder="1" applyAlignment="1" applyProtection="1">
      <alignment horizontal="center"/>
      <protection hidden="1"/>
    </xf>
    <xf numFmtId="0" fontId="6" fillId="43" borderId="10" xfId="41" applyNumberFormat="1" applyFont="1" applyFill="1" applyBorder="1" applyAlignment="1" applyProtection="1">
      <alignment horizontal="center" vertical="center"/>
    </xf>
    <xf numFmtId="0" fontId="3" fillId="43" borderId="10" xfId="0" applyNumberFormat="1" applyFont="1" applyFill="1" applyBorder="1" applyAlignment="1" applyProtection="1">
      <alignment horizontal="center"/>
      <protection locked="0"/>
    </xf>
    <xf numFmtId="165" fontId="32" fillId="43" borderId="10" xfId="0" applyNumberFormat="1" applyFont="1" applyFill="1" applyBorder="1" applyAlignment="1" applyProtection="1">
      <alignment horizontal="center"/>
    </xf>
    <xf numFmtId="165" fontId="3" fillId="43" borderId="10" xfId="0" applyNumberFormat="1" applyFont="1" applyFill="1" applyBorder="1" applyAlignment="1" applyProtection="1">
      <alignment horizontal="left"/>
    </xf>
    <xf numFmtId="168" fontId="3" fillId="44" borderId="14" xfId="0" applyNumberFormat="1" applyFont="1" applyFill="1" applyBorder="1" applyAlignment="1" applyProtection="1">
      <alignment horizontal="center" vertical="center"/>
    </xf>
    <xf numFmtId="166" fontId="6" fillId="48" borderId="10" xfId="0" applyNumberFormat="1" applyFont="1" applyFill="1" applyBorder="1" applyAlignment="1" applyProtection="1">
      <alignment horizontal="right"/>
    </xf>
    <xf numFmtId="166" fontId="6" fillId="48" borderId="10" xfId="0" applyNumberFormat="1" applyFont="1" applyFill="1" applyBorder="1" applyAlignment="1" applyProtection="1">
      <alignment horizontal="right" vertical="top" wrapText="1"/>
    </xf>
    <xf numFmtId="170" fontId="5" fillId="60" borderId="10" xfId="0" applyNumberFormat="1" applyFont="1" applyFill="1" applyBorder="1" applyAlignment="1" applyProtection="1">
      <alignment horizontal="right" vertical="top" wrapText="1"/>
    </xf>
    <xf numFmtId="166" fontId="6" fillId="48" borderId="10" xfId="20" applyNumberFormat="1" applyFont="1" applyFill="1" applyBorder="1" applyAlignment="1" applyProtection="1">
      <alignment horizontal="right"/>
    </xf>
    <xf numFmtId="0" fontId="31" fillId="61" borderId="10" xfId="0" applyNumberFormat="1" applyFont="1" applyFill="1" applyBorder="1" applyAlignment="1" applyProtection="1">
      <alignment horizontal="center"/>
      <protection locked="0"/>
    </xf>
    <xf numFmtId="0" fontId="30" fillId="39" borderId="10" xfId="0" applyFont="1" applyFill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</xf>
    <xf numFmtId="165" fontId="5" fillId="43" borderId="10" xfId="0" applyNumberFormat="1" applyFont="1" applyFill="1" applyBorder="1" applyAlignment="1" applyProtection="1">
      <alignment horizontal="center"/>
    </xf>
    <xf numFmtId="49" fontId="4" fillId="43" borderId="10" xfId="0" applyNumberFormat="1" applyFont="1" applyFill="1" applyBorder="1" applyAlignment="1" applyProtection="1">
      <alignment horizontal="left"/>
    </xf>
    <xf numFmtId="49" fontId="5" fillId="0" borderId="10" xfId="0" applyNumberFormat="1" applyFont="1" applyFill="1" applyBorder="1" applyAlignment="1" applyProtection="1">
      <alignment horizontal="center" vertical="center"/>
    </xf>
    <xf numFmtId="49" fontId="5" fillId="0" borderId="10" xfId="0" applyNumberFormat="1" applyFont="1" applyFill="1" applyBorder="1" applyAlignment="1" applyProtection="1">
      <alignment horizontal="center"/>
    </xf>
    <xf numFmtId="49" fontId="5" fillId="0" borderId="10" xfId="0" applyNumberFormat="1" applyFont="1" applyFill="1" applyBorder="1" applyAlignment="1" applyProtection="1">
      <alignment horizontal="center" wrapText="1"/>
    </xf>
    <xf numFmtId="49" fontId="5" fillId="0" borderId="10" xfId="0" applyNumberFormat="1" applyFont="1" applyBorder="1" applyAlignment="1" applyProtection="1">
      <alignment horizontal="center"/>
    </xf>
    <xf numFmtId="49" fontId="5" fillId="0" borderId="10" xfId="0" applyNumberFormat="1" applyFont="1" applyFill="1" applyBorder="1" applyAlignment="1" applyProtection="1"/>
    <xf numFmtId="49" fontId="5" fillId="0" borderId="10" xfId="0" applyNumberFormat="1" applyFont="1" applyBorder="1" applyAlignment="1" applyProtection="1"/>
    <xf numFmtId="49" fontId="5" fillId="42" borderId="10" xfId="0" applyNumberFormat="1" applyFont="1" applyFill="1" applyBorder="1" applyAlignment="1" applyProtection="1">
      <alignment horizontal="right"/>
    </xf>
    <xf numFmtId="49" fontId="5" fillId="40" borderId="10" xfId="0" applyNumberFormat="1" applyFont="1" applyFill="1" applyBorder="1" applyAlignment="1" applyProtection="1">
      <alignment horizontal="left"/>
    </xf>
    <xf numFmtId="49" fontId="5" fillId="48" borderId="10" xfId="0" applyNumberFormat="1" applyFont="1" applyFill="1" applyBorder="1" applyAlignment="1" applyProtection="1">
      <alignment horizontal="left"/>
    </xf>
    <xf numFmtId="49" fontId="5" fillId="32" borderId="10" xfId="0" applyNumberFormat="1" applyFont="1" applyFill="1" applyBorder="1" applyAlignment="1" applyProtection="1">
      <alignment horizontal="left"/>
    </xf>
    <xf numFmtId="49" fontId="5" fillId="55" borderId="10" xfId="0" applyNumberFormat="1" applyFont="1" applyFill="1" applyBorder="1" applyAlignment="1" applyProtection="1">
      <alignment horizontal="fill"/>
    </xf>
    <xf numFmtId="49" fontId="5" fillId="0" borderId="10" xfId="0" applyNumberFormat="1" applyFont="1" applyFill="1" applyBorder="1" applyAlignment="1" applyProtection="1">
      <alignment horizontal="left"/>
    </xf>
    <xf numFmtId="49" fontId="5" fillId="0" borderId="10" xfId="0" applyNumberFormat="1" applyFont="1" applyBorder="1" applyAlignment="1" applyProtection="1">
      <alignment horizontal="center" vertical="center"/>
    </xf>
    <xf numFmtId="49" fontId="5" fillId="43" borderId="10" xfId="0" applyNumberFormat="1" applyFont="1" applyFill="1" applyBorder="1" applyAlignment="1" applyProtection="1">
      <alignment horizontal="center"/>
    </xf>
    <xf numFmtId="49" fontId="5" fillId="43" borderId="10" xfId="0" applyNumberFormat="1" applyFont="1" applyFill="1" applyBorder="1" applyAlignment="1" applyProtection="1">
      <alignment horizontal="center" vertical="center"/>
      <protection locked="0"/>
    </xf>
    <xf numFmtId="49" fontId="5" fillId="55" borderId="10" xfId="0" applyNumberFormat="1" applyFont="1" applyFill="1" applyBorder="1" applyAlignment="1" applyProtection="1">
      <alignment horizontal="center"/>
    </xf>
    <xf numFmtId="49" fontId="5" fillId="58" borderId="10" xfId="0" applyNumberFormat="1" applyFont="1" applyFill="1" applyBorder="1" applyAlignment="1" applyProtection="1">
      <alignment horizontal="center"/>
    </xf>
    <xf numFmtId="49" fontId="5" fillId="50" borderId="10" xfId="0" applyNumberFormat="1" applyFont="1" applyFill="1" applyBorder="1" applyAlignment="1" applyProtection="1">
      <alignment horizontal="center"/>
    </xf>
    <xf numFmtId="49" fontId="5" fillId="49" borderId="10" xfId="0" applyNumberFormat="1" applyFont="1" applyFill="1" applyBorder="1" applyAlignment="1" applyProtection="1">
      <alignment horizontal="center"/>
    </xf>
    <xf numFmtId="49" fontId="5" fillId="43" borderId="10" xfId="0" applyNumberFormat="1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horizontal="fill" vertical="center"/>
    </xf>
    <xf numFmtId="49" fontId="5" fillId="0" borderId="0" xfId="0" applyNumberFormat="1" applyFont="1" applyFill="1" applyBorder="1" applyAlignment="1" applyProtection="1">
      <alignment horizontal="fill"/>
    </xf>
    <xf numFmtId="49" fontId="5" fillId="0" borderId="0" xfId="0" applyNumberFormat="1" applyFont="1" applyAlignment="1" applyProtection="1">
      <alignment horizontal="fill"/>
    </xf>
    <xf numFmtId="49" fontId="5" fillId="0" borderId="10" xfId="0" applyNumberFormat="1" applyFont="1" applyBorder="1" applyAlignment="1" applyProtection="1">
      <alignment horizontal="left"/>
    </xf>
    <xf numFmtId="0" fontId="6" fillId="43" borderId="10" xfId="0" applyNumberFormat="1" applyFont="1" applyFill="1" applyBorder="1" applyAlignment="1" applyProtection="1">
      <alignment horizontal="right" vertical="center"/>
      <protection hidden="1"/>
    </xf>
    <xf numFmtId="0" fontId="6" fillId="0" borderId="10" xfId="0" applyNumberFormat="1" applyFont="1" applyFill="1" applyBorder="1" applyAlignment="1" applyProtection="1">
      <alignment horizontal="right"/>
    </xf>
    <xf numFmtId="0" fontId="6" fillId="43" borderId="10" xfId="0" applyNumberFormat="1" applyFont="1" applyFill="1" applyBorder="1" applyAlignment="1" applyProtection="1">
      <alignment horizontal="right" wrapText="1"/>
    </xf>
    <xf numFmtId="0" fontId="6" fillId="59" borderId="10" xfId="0" applyNumberFormat="1" applyFont="1" applyFill="1" applyBorder="1" applyAlignment="1" applyProtection="1">
      <alignment vertical="center"/>
    </xf>
    <xf numFmtId="1" fontId="32" fillId="55" borderId="10" xfId="0" applyNumberFormat="1" applyFont="1" applyFill="1" applyBorder="1" applyAlignment="1" applyProtection="1">
      <alignment horizontal="right" vertical="center"/>
      <protection hidden="1"/>
    </xf>
    <xf numFmtId="0" fontId="3" fillId="63" borderId="10" xfId="0" applyFont="1" applyFill="1" applyBorder="1" applyAlignment="1" applyProtection="1">
      <alignment horizontal="left"/>
    </xf>
    <xf numFmtId="0" fontId="6" fillId="64" borderId="10" xfId="0" applyNumberFormat="1" applyFont="1" applyFill="1" applyBorder="1" applyAlignment="1" applyProtection="1">
      <alignment vertical="center"/>
    </xf>
    <xf numFmtId="0" fontId="6" fillId="54" borderId="10" xfId="0" applyNumberFormat="1" applyFont="1" applyFill="1" applyBorder="1" applyAlignment="1" applyProtection="1">
      <alignment vertical="center"/>
    </xf>
    <xf numFmtId="0" fontId="3" fillId="54" borderId="10" xfId="0" applyFont="1" applyFill="1" applyBorder="1" applyAlignment="1" applyProtection="1">
      <alignment horizontal="left"/>
    </xf>
    <xf numFmtId="0" fontId="6" fillId="65" borderId="10" xfId="0" applyNumberFormat="1" applyFont="1" applyFill="1" applyBorder="1" applyAlignment="1" applyProtection="1">
      <alignment vertical="center"/>
    </xf>
    <xf numFmtId="0" fontId="3" fillId="65" borderId="10" xfId="0" applyFont="1" applyFill="1" applyBorder="1" applyAlignment="1" applyProtection="1">
      <alignment horizontal="left"/>
    </xf>
    <xf numFmtId="0" fontId="6" fillId="60" borderId="10" xfId="0" applyNumberFormat="1" applyFont="1" applyFill="1" applyBorder="1" applyAlignment="1" applyProtection="1">
      <alignment vertical="center"/>
    </xf>
    <xf numFmtId="0" fontId="3" fillId="60" borderId="12" xfId="0" applyNumberFormat="1" applyFont="1" applyFill="1" applyBorder="1" applyAlignment="1" applyProtection="1">
      <alignment vertical="center"/>
    </xf>
    <xf numFmtId="0" fontId="6" fillId="66" borderId="10" xfId="0" applyNumberFormat="1" applyFont="1" applyFill="1" applyBorder="1" applyAlignment="1" applyProtection="1">
      <alignment vertical="center"/>
    </xf>
    <xf numFmtId="0" fontId="3" fillId="60" borderId="10" xfId="0" applyFont="1" applyFill="1" applyBorder="1" applyAlignment="1" applyProtection="1">
      <alignment horizontal="left"/>
    </xf>
    <xf numFmtId="0" fontId="3" fillId="59" borderId="10" xfId="0" applyFont="1" applyFill="1" applyBorder="1" applyAlignment="1" applyProtection="1">
      <alignment horizontal="left"/>
    </xf>
    <xf numFmtId="0" fontId="3" fillId="67" borderId="12" xfId="0" applyNumberFormat="1" applyFont="1" applyFill="1" applyBorder="1" applyAlignment="1" applyProtection="1">
      <alignment vertical="center"/>
    </xf>
    <xf numFmtId="0" fontId="6" fillId="68" borderId="10" xfId="0" applyNumberFormat="1" applyFont="1" applyFill="1" applyBorder="1" applyAlignment="1" applyProtection="1">
      <alignment vertical="center"/>
    </xf>
    <xf numFmtId="0" fontId="3" fillId="68" borderId="10" xfId="0" applyFont="1" applyFill="1" applyBorder="1" applyAlignment="1" applyProtection="1">
      <alignment horizontal="left"/>
    </xf>
    <xf numFmtId="0" fontId="3" fillId="69" borderId="10" xfId="0" applyNumberFormat="1" applyFont="1" applyFill="1" applyBorder="1" applyAlignment="1" applyProtection="1">
      <alignment vertical="center"/>
    </xf>
    <xf numFmtId="0" fontId="6" fillId="69" borderId="10" xfId="0" applyFont="1" applyFill="1" applyBorder="1" applyAlignment="1" applyProtection="1">
      <alignment horizontal="left"/>
    </xf>
    <xf numFmtId="0" fontId="3" fillId="70" borderId="10" xfId="0" applyNumberFormat="1" applyFont="1" applyFill="1" applyBorder="1" applyAlignment="1" applyProtection="1">
      <alignment vertical="center"/>
    </xf>
    <xf numFmtId="0" fontId="6" fillId="70" borderId="10" xfId="0" applyFont="1" applyFill="1" applyBorder="1" applyAlignment="1" applyProtection="1">
      <alignment horizontal="left"/>
    </xf>
    <xf numFmtId="0" fontId="6" fillId="69" borderId="10" xfId="0" applyNumberFormat="1" applyFont="1" applyFill="1" applyBorder="1" applyAlignment="1" applyProtection="1">
      <alignment vertical="center"/>
    </xf>
    <xf numFmtId="0" fontId="6" fillId="62" borderId="10" xfId="0" applyNumberFormat="1" applyFont="1" applyFill="1" applyBorder="1" applyAlignment="1" applyProtection="1">
      <alignment vertical="center"/>
    </xf>
    <xf numFmtId="0" fontId="3" fillId="62" borderId="10" xfId="0" applyFont="1" applyFill="1" applyBorder="1" applyAlignment="1" applyProtection="1">
      <alignment horizontal="left"/>
    </xf>
    <xf numFmtId="0" fontId="3" fillId="62" borderId="12" xfId="0" applyFont="1" applyFill="1" applyBorder="1" applyAlignment="1" applyProtection="1">
      <alignment horizontal="left"/>
    </xf>
    <xf numFmtId="0" fontId="6" fillId="71" borderId="10" xfId="0" applyNumberFormat="1" applyFont="1" applyFill="1" applyBorder="1" applyAlignment="1" applyProtection="1">
      <alignment vertical="center"/>
    </xf>
    <xf numFmtId="0" fontId="6" fillId="67" borderId="10" xfId="0" applyNumberFormat="1" applyFont="1" applyFill="1" applyBorder="1" applyAlignment="1" applyProtection="1">
      <alignment vertical="center"/>
    </xf>
    <xf numFmtId="0" fontId="3" fillId="71" borderId="12" xfId="0" applyNumberFormat="1" applyFont="1" applyFill="1" applyBorder="1" applyAlignment="1" applyProtection="1">
      <alignment vertical="center"/>
    </xf>
    <xf numFmtId="0" fontId="3" fillId="0" borderId="10" xfId="0" applyNumberFormat="1" applyFont="1" applyBorder="1" applyAlignment="1" applyProtection="1">
      <alignment horizontal="right"/>
    </xf>
    <xf numFmtId="49" fontId="5" fillId="0" borderId="10" xfId="0" applyNumberFormat="1" applyFont="1" applyBorder="1" applyAlignment="1" applyProtection="1">
      <alignment horizontal="left" vertical="center"/>
    </xf>
    <xf numFmtId="0" fontId="6" fillId="48" borderId="10" xfId="41" applyNumberFormat="1" applyFont="1" applyFill="1" applyBorder="1" applyAlignment="1" applyProtection="1">
      <alignment horizontal="center" vertical="center"/>
    </xf>
    <xf numFmtId="0" fontId="4" fillId="0" borderId="10" xfId="0" applyNumberFormat="1" applyFont="1" applyBorder="1" applyAlignment="1" applyProtection="1">
      <alignment horizontal="left"/>
    </xf>
    <xf numFmtId="1" fontId="6" fillId="0" borderId="10" xfId="0" applyNumberFormat="1" applyFont="1" applyBorder="1" applyAlignment="1" applyProtection="1">
      <alignment horizontal="center"/>
    </xf>
    <xf numFmtId="0" fontId="3" fillId="66" borderId="10" xfId="0" applyNumberFormat="1" applyFont="1" applyFill="1" applyBorder="1" applyAlignment="1" applyProtection="1">
      <alignment vertical="center"/>
    </xf>
    <xf numFmtId="49" fontId="5" fillId="0" borderId="10" xfId="0" applyNumberFormat="1" applyFont="1" applyBorder="1" applyAlignment="1" applyProtection="1">
      <alignment horizontal="fill"/>
    </xf>
    <xf numFmtId="1" fontId="6" fillId="0" borderId="10" xfId="0" applyNumberFormat="1" applyFont="1" applyBorder="1" applyAlignment="1" applyProtection="1">
      <alignment horizontal="center" wrapText="1"/>
    </xf>
    <xf numFmtId="1" fontId="6" fillId="43" borderId="10" xfId="0" applyNumberFormat="1" applyFont="1" applyFill="1" applyBorder="1" applyAlignment="1" applyProtection="1">
      <alignment horizontal="center" vertical="center"/>
      <protection hidden="1"/>
    </xf>
    <xf numFmtId="0" fontId="3" fillId="67" borderId="10" xfId="0" applyFont="1" applyFill="1" applyBorder="1" applyAlignment="1" applyProtection="1">
      <alignment horizontal="left"/>
    </xf>
    <xf numFmtId="1" fontId="6" fillId="43" borderId="10" xfId="0" applyNumberFormat="1" applyFont="1" applyFill="1" applyBorder="1" applyAlignment="1" applyProtection="1">
      <alignment horizontal="center"/>
    </xf>
    <xf numFmtId="1" fontId="6" fillId="43" borderId="10" xfId="0" applyNumberFormat="1" applyFont="1" applyFill="1" applyBorder="1" applyAlignment="1" applyProtection="1">
      <alignment horizontal="center" wrapText="1"/>
    </xf>
    <xf numFmtId="0" fontId="4" fillId="43" borderId="10" xfId="0" applyNumberFormat="1" applyFont="1" applyFill="1" applyBorder="1" applyAlignment="1" applyProtection="1">
      <alignment horizontal="center" vertical="center" wrapText="1"/>
    </xf>
    <xf numFmtId="0" fontId="6" fillId="0" borderId="10" xfId="0" applyNumberFormat="1" applyFont="1" applyFill="1" applyBorder="1" applyAlignment="1" applyProtection="1">
      <alignment horizontal="right" vertical="center"/>
      <protection hidden="1"/>
    </xf>
    <xf numFmtId="0" fontId="3" fillId="71" borderId="10" xfId="0" applyFont="1" applyFill="1" applyBorder="1" applyAlignment="1" applyProtection="1">
      <alignment horizontal="left"/>
    </xf>
    <xf numFmtId="0" fontId="3" fillId="66" borderId="10" xfId="0" applyFont="1" applyFill="1" applyBorder="1" applyAlignment="1" applyProtection="1">
      <alignment horizontal="left"/>
    </xf>
    <xf numFmtId="0" fontId="3" fillId="64" borderId="10" xfId="0" applyFont="1" applyFill="1" applyBorder="1" applyAlignment="1" applyProtection="1">
      <alignment horizontal="left"/>
    </xf>
    <xf numFmtId="0" fontId="3" fillId="47" borderId="10" xfId="0" applyFont="1" applyFill="1" applyBorder="1" applyAlignment="1" applyProtection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43" borderId="10" xfId="0" applyNumberFormat="1" applyFont="1" applyFill="1" applyBorder="1" applyAlignment="1" applyProtection="1">
      <alignment vertical="center"/>
    </xf>
    <xf numFmtId="9" fontId="4" fillId="0" borderId="10" xfId="0" applyNumberFormat="1" applyFont="1" applyFill="1" applyBorder="1" applyAlignment="1" applyProtection="1">
      <alignment horizontal="center"/>
    </xf>
    <xf numFmtId="0" fontId="6" fillId="0" borderId="10" xfId="0" applyNumberFormat="1" applyFont="1" applyFill="1" applyBorder="1" applyAlignment="1" applyProtection="1">
      <alignment horizontal="right" wrapText="1"/>
    </xf>
    <xf numFmtId="9" fontId="4" fillId="72" borderId="10" xfId="0" applyNumberFormat="1" applyFont="1" applyFill="1" applyBorder="1" applyAlignment="1" applyProtection="1">
      <alignment horizontal="center"/>
    </xf>
    <xf numFmtId="165" fontId="5" fillId="72" borderId="10" xfId="0" applyNumberFormat="1" applyFont="1" applyFill="1" applyBorder="1" applyAlignment="1" applyProtection="1">
      <alignment horizontal="center"/>
    </xf>
    <xf numFmtId="49" fontId="46" fillId="43" borderId="10" xfId="0" applyNumberFormat="1" applyFont="1" applyFill="1" applyBorder="1" applyAlignment="1" applyProtection="1">
      <alignment horizontal="center"/>
    </xf>
    <xf numFmtId="165" fontId="5" fillId="43" borderId="10" xfId="0" applyNumberFormat="1" applyFont="1" applyFill="1" applyBorder="1" applyAlignment="1" applyProtection="1">
      <alignment horizontal="center"/>
    </xf>
    <xf numFmtId="0" fontId="44" fillId="43" borderId="10" xfId="0" applyNumberFormat="1" applyFont="1" applyFill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3" fillId="73" borderId="10" xfId="0" applyNumberFormat="1" applyFont="1" applyFill="1" applyBorder="1" applyAlignment="1" applyProtection="1">
      <alignment vertical="center"/>
    </xf>
    <xf numFmtId="0" fontId="3" fillId="60" borderId="10" xfId="0" applyNumberFormat="1" applyFont="1" applyFill="1" applyBorder="1" applyAlignment="1" applyProtection="1">
      <alignment vertical="center"/>
    </xf>
    <xf numFmtId="0" fontId="3" fillId="68" borderId="10" xfId="0" applyNumberFormat="1" applyFont="1" applyFill="1" applyBorder="1" applyAlignment="1" applyProtection="1">
      <alignment vertical="center"/>
    </xf>
    <xf numFmtId="0" fontId="3" fillId="65" borderId="10" xfId="0" applyNumberFormat="1" applyFont="1" applyFill="1" applyBorder="1" applyAlignment="1" applyProtection="1">
      <alignment vertical="center"/>
    </xf>
    <xf numFmtId="0" fontId="3" fillId="63" borderId="10" xfId="0" applyNumberFormat="1" applyFont="1" applyFill="1" applyBorder="1" applyAlignment="1" applyProtection="1">
      <alignment vertical="center"/>
    </xf>
    <xf numFmtId="0" fontId="3" fillId="44" borderId="10" xfId="0" applyNumberFormat="1" applyFont="1" applyFill="1" applyBorder="1" applyAlignment="1" applyProtection="1">
      <alignment vertical="center"/>
    </xf>
    <xf numFmtId="0" fontId="3" fillId="71" borderId="10" xfId="0" applyNumberFormat="1" applyFont="1" applyFill="1" applyBorder="1" applyAlignment="1" applyProtection="1">
      <alignment vertical="center"/>
    </xf>
    <xf numFmtId="0" fontId="3" fillId="59" borderId="10" xfId="0" applyNumberFormat="1" applyFont="1" applyFill="1" applyBorder="1" applyAlignment="1" applyProtection="1">
      <alignment vertical="center"/>
    </xf>
    <xf numFmtId="0" fontId="3" fillId="67" borderId="10" xfId="0" applyNumberFormat="1" applyFont="1" applyFill="1" applyBorder="1" applyAlignment="1" applyProtection="1">
      <alignment vertical="center"/>
    </xf>
    <xf numFmtId="170" fontId="4" fillId="43" borderId="10" xfId="0" applyNumberFormat="1" applyFont="1" applyFill="1" applyBorder="1" applyAlignment="1" applyProtection="1">
      <alignment horizontal="left"/>
    </xf>
    <xf numFmtId="1" fontId="3" fillId="0" borderId="0" xfId="0" applyNumberFormat="1" applyFont="1" applyAlignment="1" applyProtection="1">
      <alignment horizontal="center"/>
    </xf>
    <xf numFmtId="0" fontId="6" fillId="0" borderId="10" xfId="0" applyFont="1" applyFill="1" applyBorder="1" applyAlignment="1" applyProtection="1">
      <alignment horizontal="center" vertical="center"/>
    </xf>
    <xf numFmtId="0" fontId="41" fillId="0" borderId="10" xfId="0" applyFont="1" applyBorder="1" applyAlignment="1" applyProtection="1">
      <alignment horizontal="center" vertical="center"/>
    </xf>
    <xf numFmtId="0" fontId="3" fillId="43" borderId="10" xfId="0" applyFont="1" applyFill="1" applyBorder="1" applyAlignment="1" applyProtection="1">
      <alignment horizontal="center"/>
    </xf>
    <xf numFmtId="1" fontId="6" fillId="0" borderId="10" xfId="0" applyNumberFormat="1" applyFont="1" applyFill="1" applyBorder="1" applyAlignment="1" applyProtection="1">
      <alignment horizontal="center" vertical="center"/>
    </xf>
    <xf numFmtId="0" fontId="6" fillId="45" borderId="10" xfId="0" applyFont="1" applyFill="1" applyBorder="1" applyAlignment="1" applyProtection="1">
      <alignment horizontal="left" vertical="top"/>
    </xf>
    <xf numFmtId="0" fontId="34" fillId="45" borderId="10" xfId="0" applyNumberFormat="1" applyFont="1" applyFill="1" applyBorder="1" applyAlignment="1" applyProtection="1">
      <alignment vertical="top"/>
    </xf>
    <xf numFmtId="0" fontId="6" fillId="43" borderId="10" xfId="0" applyFont="1" applyFill="1" applyBorder="1" applyAlignment="1" applyProtection="1">
      <alignment horizontal="center"/>
    </xf>
    <xf numFmtId="0" fontId="11" fillId="43" borderId="10" xfId="0" applyFont="1" applyFill="1" applyBorder="1" applyAlignment="1" applyProtection="1">
      <alignment horizontal="center" vertical="center"/>
    </xf>
    <xf numFmtId="0" fontId="6" fillId="0" borderId="10" xfId="0" applyNumberFormat="1" applyFont="1" applyFill="1" applyBorder="1" applyAlignment="1" applyProtection="1">
      <alignment horizontal="left" vertical="top"/>
    </xf>
    <xf numFmtId="1" fontId="6" fillId="0" borderId="10" xfId="0" applyNumberFormat="1" applyFont="1" applyBorder="1" applyAlignment="1" applyProtection="1">
      <alignment horizontal="center" vertical="center"/>
    </xf>
    <xf numFmtId="1" fontId="41" fillId="0" borderId="10" xfId="0" applyNumberFormat="1" applyFont="1" applyBorder="1" applyAlignment="1" applyProtection="1">
      <alignment horizontal="center" vertical="center"/>
    </xf>
    <xf numFmtId="0" fontId="11" fillId="0" borderId="10" xfId="0" applyFont="1" applyFill="1" applyBorder="1" applyAlignment="1" applyProtection="1">
      <alignment horizontal="center" vertical="center"/>
    </xf>
    <xf numFmtId="0" fontId="11" fillId="43" borderId="10" xfId="0" applyNumberFormat="1" applyFont="1" applyFill="1" applyBorder="1" applyAlignment="1" applyProtection="1">
      <alignment vertical="center"/>
    </xf>
    <xf numFmtId="0" fontId="41" fillId="0" borderId="10" xfId="0" applyNumberFormat="1" applyFont="1" applyBorder="1" applyAlignment="1" applyProtection="1">
      <alignment horizontal="center" vertical="center"/>
    </xf>
    <xf numFmtId="0" fontId="10" fillId="43" borderId="10" xfId="0" applyFont="1" applyFill="1" applyBorder="1" applyAlignment="1" applyProtection="1">
      <alignment horizontal="center"/>
    </xf>
    <xf numFmtId="0" fontId="6" fillId="43" borderId="0" xfId="0" applyFont="1" applyFill="1" applyBorder="1" applyAlignment="1" applyProtection="1">
      <alignment horizontal="center"/>
    </xf>
    <xf numFmtId="1" fontId="0" fillId="43" borderId="0" xfId="0" applyNumberFormat="1" applyFill="1" applyAlignment="1" applyProtection="1">
      <alignment horizontal="center" vertical="center" wrapText="1"/>
    </xf>
    <xf numFmtId="0" fontId="11" fillId="43" borderId="10" xfId="0" applyNumberFormat="1" applyFont="1" applyFill="1" applyBorder="1" applyAlignment="1" applyProtection="1">
      <alignment horizontal="center" vertical="center"/>
    </xf>
    <xf numFmtId="0" fontId="6" fillId="63" borderId="10" xfId="0" applyNumberFormat="1" applyFont="1" applyFill="1" applyBorder="1" applyAlignment="1" applyProtection="1">
      <alignment vertical="top"/>
    </xf>
    <xf numFmtId="0" fontId="6" fillId="43" borderId="10" xfId="0" applyNumberFormat="1" applyFont="1" applyFill="1" applyBorder="1" applyAlignment="1" applyProtection="1">
      <alignment horizontal="center" vertical="top"/>
    </xf>
    <xf numFmtId="0" fontId="6" fillId="0" borderId="10" xfId="0" applyNumberFormat="1" applyFont="1" applyFill="1" applyBorder="1" applyAlignment="1" applyProtection="1">
      <alignment horizontal="center" vertical="top"/>
    </xf>
    <xf numFmtId="0" fontId="6" fillId="48" borderId="10" xfId="0" applyNumberFormat="1" applyFont="1" applyFill="1" applyBorder="1" applyAlignment="1" applyProtection="1">
      <alignment horizontal="center" vertical="top"/>
    </xf>
    <xf numFmtId="0" fontId="32" fillId="55" borderId="10" xfId="0" applyFont="1" applyFill="1" applyBorder="1" applyAlignment="1" applyProtection="1">
      <alignment horizontal="left" vertical="center"/>
    </xf>
    <xf numFmtId="0" fontId="37" fillId="55" borderId="10" xfId="32" applyNumberFormat="1" applyFont="1" applyFill="1" applyBorder="1" applyAlignment="1" applyProtection="1">
      <alignment horizontal="left" vertical="center"/>
    </xf>
    <xf numFmtId="0" fontId="32" fillId="55" borderId="10" xfId="0" applyFont="1" applyFill="1" applyBorder="1" applyAlignment="1" applyProtection="1">
      <alignment horizontal="left"/>
    </xf>
    <xf numFmtId="0" fontId="6" fillId="45" borderId="10" xfId="0" applyNumberFormat="1" applyFont="1" applyFill="1" applyBorder="1" applyAlignment="1" applyProtection="1">
      <alignment vertical="top"/>
    </xf>
    <xf numFmtId="0" fontId="6" fillId="65" borderId="10" xfId="0" applyNumberFormat="1" applyFont="1" applyFill="1" applyBorder="1" applyAlignment="1" applyProtection="1">
      <alignment vertical="top"/>
    </xf>
    <xf numFmtId="0" fontId="6" fillId="66" borderId="10" xfId="0" applyNumberFormat="1" applyFont="1" applyFill="1" applyBorder="1" applyAlignment="1" applyProtection="1">
      <alignment vertical="top"/>
    </xf>
    <xf numFmtId="0" fontId="6" fillId="59" borderId="10" xfId="0" applyNumberFormat="1" applyFont="1" applyFill="1" applyBorder="1" applyAlignment="1" applyProtection="1">
      <alignment vertical="top"/>
    </xf>
    <xf numFmtId="0" fontId="6" fillId="67" borderId="10" xfId="0" applyNumberFormat="1" applyFont="1" applyFill="1" applyBorder="1" applyAlignment="1" applyProtection="1">
      <alignment vertical="top"/>
    </xf>
    <xf numFmtId="0" fontId="6" fillId="67" borderId="10" xfId="0" applyNumberFormat="1" applyFont="1" applyFill="1" applyBorder="1" applyAlignment="1" applyProtection="1">
      <alignment horizontal="left" vertical="center"/>
    </xf>
    <xf numFmtId="0" fontId="6" fillId="60" borderId="10" xfId="0" applyNumberFormat="1" applyFont="1" applyFill="1" applyBorder="1" applyAlignment="1" applyProtection="1">
      <alignment vertical="top"/>
    </xf>
    <xf numFmtId="0" fontId="6" fillId="64" borderId="10" xfId="0" applyNumberFormat="1" applyFont="1" applyFill="1" applyBorder="1" applyAlignment="1" applyProtection="1">
      <alignment vertical="top"/>
    </xf>
    <xf numFmtId="0" fontId="6" fillId="71" borderId="10" xfId="0" applyNumberFormat="1" applyFont="1" applyFill="1" applyBorder="1" applyAlignment="1" applyProtection="1">
      <alignment vertical="top"/>
    </xf>
    <xf numFmtId="1" fontId="41" fillId="43" borderId="10" xfId="0" applyNumberFormat="1" applyFont="1" applyFill="1" applyBorder="1" applyAlignment="1" applyProtection="1">
      <alignment horizontal="center" vertical="center"/>
    </xf>
    <xf numFmtId="0" fontId="6" fillId="68" borderId="10" xfId="0" applyNumberFormat="1" applyFont="1" applyFill="1" applyBorder="1" applyAlignment="1" applyProtection="1">
      <alignment vertical="top"/>
    </xf>
    <xf numFmtId="0" fontId="6" fillId="31" borderId="10" xfId="0" applyNumberFormat="1" applyFont="1" applyFill="1" applyBorder="1" applyAlignment="1" applyProtection="1">
      <alignment horizontal="left" vertical="top"/>
    </xf>
    <xf numFmtId="0" fontId="6" fillId="54" borderId="10" xfId="0" applyNumberFormat="1" applyFont="1" applyFill="1" applyBorder="1" applyAlignment="1" applyProtection="1">
      <alignment vertical="top"/>
    </xf>
    <xf numFmtId="0" fontId="6" fillId="69" borderId="10" xfId="0" applyFont="1" applyFill="1" applyBorder="1" applyAlignment="1" applyProtection="1">
      <alignment horizontal="left" vertical="top"/>
    </xf>
    <xf numFmtId="0" fontId="6" fillId="70" borderId="10" xfId="0" applyFont="1" applyFill="1" applyBorder="1" applyAlignment="1" applyProtection="1">
      <alignment horizontal="left" vertical="top"/>
    </xf>
    <xf numFmtId="0" fontId="6" fillId="0" borderId="10" xfId="0" applyFont="1" applyFill="1" applyBorder="1" applyAlignment="1" applyProtection="1">
      <alignment horizontal="left" vertical="top"/>
    </xf>
    <xf numFmtId="0" fontId="34" fillId="70" borderId="10" xfId="0" applyFont="1" applyFill="1" applyBorder="1" applyAlignment="1" applyProtection="1">
      <alignment horizontal="left" vertical="top"/>
    </xf>
    <xf numFmtId="0" fontId="6" fillId="62" borderId="10" xfId="0" applyNumberFormat="1" applyFont="1" applyFill="1" applyBorder="1" applyAlignment="1" applyProtection="1">
      <alignment horizontal="left" vertical="top"/>
    </xf>
    <xf numFmtId="1" fontId="6" fillId="43" borderId="10" xfId="0" applyNumberFormat="1" applyFont="1" applyFill="1" applyBorder="1" applyAlignment="1" applyProtection="1">
      <alignment horizontal="center" vertical="center"/>
    </xf>
    <xf numFmtId="1" fontId="41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Font="1" applyFill="1" applyBorder="1" applyAlignment="1" applyProtection="1">
      <alignment vertical="center"/>
    </xf>
    <xf numFmtId="0" fontId="32" fillId="58" borderId="10" xfId="0" applyFont="1" applyFill="1" applyBorder="1" applyAlignment="1" applyProtection="1">
      <alignment horizontal="left" vertical="top"/>
    </xf>
    <xf numFmtId="0" fontId="32" fillId="50" borderId="10" xfId="0" applyFont="1" applyFill="1" applyBorder="1" applyAlignment="1" applyProtection="1">
      <alignment horizontal="left" vertical="top"/>
    </xf>
    <xf numFmtId="0" fontId="6" fillId="31" borderId="10" xfId="0" applyNumberFormat="1" applyFont="1" applyFill="1" applyBorder="1" applyAlignment="1" applyProtection="1">
      <alignment vertical="top" wrapText="1"/>
    </xf>
    <xf numFmtId="0" fontId="4" fillId="0" borderId="10" xfId="0" applyNumberFormat="1" applyFont="1" applyFill="1" applyBorder="1" applyAlignment="1" applyProtection="1">
      <alignment horizontal="left"/>
    </xf>
    <xf numFmtId="1" fontId="3" fillId="42" borderId="10" xfId="0" quotePrefix="1" applyNumberFormat="1" applyFont="1" applyFill="1" applyBorder="1" applyAlignment="1" applyProtection="1">
      <alignment horizontal="center" vertical="center" wrapText="1"/>
    </xf>
    <xf numFmtId="1" fontId="4" fillId="0" borderId="0" xfId="0" applyNumberFormat="1" applyFont="1" applyBorder="1" applyAlignment="1" applyProtection="1">
      <alignment horizontal="center" vertical="center" wrapText="1"/>
    </xf>
    <xf numFmtId="1" fontId="3" fillId="55" borderId="10" xfId="0" applyNumberFormat="1" applyFont="1" applyFill="1" applyBorder="1" applyAlignment="1" applyProtection="1">
      <alignment horizontal="center" vertical="center" wrapText="1"/>
    </xf>
    <xf numFmtId="1" fontId="4" fillId="43" borderId="10" xfId="0" applyNumberFormat="1" applyFont="1" applyFill="1" applyBorder="1" applyAlignment="1" applyProtection="1">
      <alignment horizontal="center" vertical="center" wrapText="1"/>
    </xf>
    <xf numFmtId="1" fontId="5" fillId="0" borderId="10" xfId="0" applyNumberFormat="1" applyFont="1" applyFill="1" applyBorder="1" applyAlignment="1" applyProtection="1">
      <alignment horizontal="center" vertical="center"/>
    </xf>
    <xf numFmtId="0" fontId="4" fillId="48" borderId="10" xfId="0" applyNumberFormat="1" applyFont="1" applyFill="1" applyBorder="1" applyAlignment="1" applyProtection="1">
      <alignment horizontal="left"/>
    </xf>
    <xf numFmtId="0" fontId="6" fillId="48" borderId="0" xfId="0" applyFont="1" applyFill="1" applyProtection="1"/>
    <xf numFmtId="0" fontId="34" fillId="65" borderId="10" xfId="0" applyNumberFormat="1" applyFont="1" applyFill="1" applyBorder="1" applyAlignment="1" applyProtection="1">
      <alignment vertical="top"/>
    </xf>
    <xf numFmtId="0" fontId="34" fillId="62" borderId="10" xfId="0" applyNumberFormat="1" applyFont="1" applyFill="1" applyBorder="1" applyAlignment="1" applyProtection="1">
      <alignment vertical="center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165" fontId="6" fillId="74" borderId="10" xfId="0" applyNumberFormat="1" applyFont="1" applyFill="1" applyBorder="1" applyAlignment="1" applyProtection="1">
      <alignment horizontal="center"/>
    </xf>
    <xf numFmtId="0" fontId="41" fillId="0" borderId="10" xfId="0" applyFont="1" applyBorder="1" applyAlignment="1">
      <alignment horizontal="center" vertical="center"/>
    </xf>
    <xf numFmtId="0" fontId="3" fillId="43" borderId="10" xfId="0" applyFont="1" applyFill="1" applyBorder="1" applyAlignment="1">
      <alignment horizontal="center"/>
    </xf>
    <xf numFmtId="1" fontId="41" fillId="0" borderId="10" xfId="0" applyNumberFormat="1" applyFont="1" applyBorder="1" applyAlignment="1">
      <alignment horizontal="center" vertical="center"/>
    </xf>
    <xf numFmtId="9" fontId="4" fillId="41" borderId="10" xfId="0" applyNumberFormat="1" applyFont="1" applyFill="1" applyBorder="1" applyAlignment="1" applyProtection="1">
      <alignment horizontal="center"/>
    </xf>
    <xf numFmtId="165" fontId="5" fillId="41" borderId="10" xfId="0" applyNumberFormat="1" applyFont="1" applyFill="1" applyBorder="1" applyAlignment="1" applyProtection="1">
      <alignment horizontal="center"/>
    </xf>
    <xf numFmtId="9" fontId="4" fillId="39" borderId="10" xfId="0" applyNumberFormat="1" applyFont="1" applyFill="1" applyBorder="1" applyAlignment="1" applyProtection="1">
      <alignment horizontal="center"/>
    </xf>
    <xf numFmtId="165" fontId="5" fillId="39" borderId="10" xfId="0" applyNumberFormat="1" applyFont="1" applyFill="1" applyBorder="1" applyAlignment="1" applyProtection="1">
      <alignment horizontal="center"/>
    </xf>
    <xf numFmtId="0" fontId="5" fillId="75" borderId="10" xfId="0" applyFont="1" applyFill="1" applyBorder="1" applyAlignment="1" applyProtection="1">
      <alignment horizontal="center"/>
    </xf>
    <xf numFmtId="0" fontId="5" fillId="75" borderId="10" xfId="0" applyFont="1" applyFill="1" applyBorder="1" applyAlignment="1">
      <alignment horizontal="center"/>
    </xf>
    <xf numFmtId="0" fontId="5" fillId="75" borderId="10" xfId="0" applyFont="1" applyFill="1" applyBorder="1" applyAlignment="1" applyProtection="1">
      <alignment horizontal="left"/>
    </xf>
    <xf numFmtId="0" fontId="5" fillId="75" borderId="10" xfId="0" applyNumberFormat="1" applyFont="1" applyFill="1" applyBorder="1" applyAlignment="1" applyProtection="1">
      <alignment horizontal="center"/>
    </xf>
    <xf numFmtId="0" fontId="5" fillId="75" borderId="10" xfId="0" applyNumberFormat="1" applyFont="1" applyFill="1" applyBorder="1" applyAlignment="1" applyProtection="1">
      <alignment horizontal="left"/>
    </xf>
    <xf numFmtId="1" fontId="5" fillId="75" borderId="10" xfId="0" applyNumberFormat="1" applyFont="1" applyFill="1" applyBorder="1" applyAlignment="1" applyProtection="1">
      <alignment horizontal="right" wrapText="1"/>
    </xf>
    <xf numFmtId="2" fontId="5" fillId="75" borderId="10" xfId="0" applyNumberFormat="1" applyFont="1" applyFill="1" applyBorder="1" applyAlignment="1" applyProtection="1">
      <alignment horizontal="right" vertical="top" wrapText="1"/>
    </xf>
    <xf numFmtId="0" fontId="5" fillId="75" borderId="10" xfId="0" applyNumberFormat="1" applyFont="1" applyFill="1" applyBorder="1" applyAlignment="1" applyProtection="1">
      <alignment horizontal="center" vertical="top" wrapText="1"/>
    </xf>
    <xf numFmtId="1" fontId="5" fillId="75" borderId="10" xfId="0" applyNumberFormat="1" applyFont="1" applyFill="1" applyBorder="1" applyAlignment="1" applyProtection="1">
      <alignment horizontal="right" vertical="top" wrapText="1"/>
    </xf>
    <xf numFmtId="1" fontId="5" fillId="75" borderId="10" xfId="0" applyNumberFormat="1" applyFont="1" applyFill="1" applyBorder="1" applyAlignment="1" applyProtection="1">
      <alignment horizontal="center" wrapText="1"/>
    </xf>
    <xf numFmtId="2" fontId="5" fillId="75" borderId="10" xfId="0" applyNumberFormat="1" applyFont="1" applyFill="1" applyBorder="1" applyAlignment="1" applyProtection="1">
      <alignment horizontal="center" vertical="top" wrapText="1"/>
    </xf>
    <xf numFmtId="1" fontId="5" fillId="75" borderId="10" xfId="0" applyNumberFormat="1" applyFont="1" applyFill="1" applyBorder="1" applyAlignment="1" applyProtection="1">
      <alignment horizontal="center" vertical="top" wrapText="1"/>
    </xf>
    <xf numFmtId="0" fontId="5" fillId="75" borderId="10" xfId="0" applyNumberFormat="1" applyFont="1" applyFill="1" applyBorder="1" applyAlignment="1" applyProtection="1">
      <alignment horizontal="center" wrapText="1"/>
    </xf>
    <xf numFmtId="1" fontId="5" fillId="75" borderId="10" xfId="0" applyNumberFormat="1" applyFont="1" applyFill="1" applyBorder="1" applyAlignment="1" applyProtection="1">
      <alignment horizontal="center"/>
    </xf>
    <xf numFmtId="49" fontId="5" fillId="75" borderId="12" xfId="0" applyNumberFormat="1" applyFont="1" applyFill="1" applyBorder="1" applyAlignment="1" applyProtection="1">
      <alignment horizontal="center"/>
    </xf>
    <xf numFmtId="165" fontId="5" fillId="75" borderId="12" xfId="0" applyNumberFormat="1" applyFont="1" applyFill="1" applyBorder="1" applyAlignment="1" applyProtection="1">
      <alignment horizontal="center" wrapText="1"/>
    </xf>
    <xf numFmtId="165" fontId="5" fillId="75" borderId="10" xfId="0" applyNumberFormat="1" applyFont="1" applyFill="1" applyBorder="1" applyAlignment="1" applyProtection="1">
      <alignment horizontal="center" wrapText="1"/>
    </xf>
    <xf numFmtId="0" fontId="6" fillId="75" borderId="0" xfId="0" applyFont="1" applyFill="1" applyAlignment="1" applyProtection="1"/>
    <xf numFmtId="0" fontId="4" fillId="0" borderId="13" xfId="0" applyFont="1" applyBorder="1" applyAlignment="1" applyProtection="1">
      <alignment horizontal="right" vertical="center"/>
      <protection locked="0"/>
    </xf>
    <xf numFmtId="0" fontId="0" fillId="0" borderId="15" xfId="0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</cellXfs>
  <cellStyles count="56">
    <cellStyle name="20% – Акцентування1" xfId="1" builtinId="30" customBuiltin="1"/>
    <cellStyle name="20% – Акцентування2" xfId="2" builtinId="34" customBuiltin="1"/>
    <cellStyle name="20% – Акцентування3" xfId="3" builtinId="38" customBuiltin="1"/>
    <cellStyle name="20% – Акцентування4" xfId="4" builtinId="42" customBuiltin="1"/>
    <cellStyle name="20% – Акцентування5" xfId="5" builtinId="46" customBuiltin="1"/>
    <cellStyle name="20% – Акцентування6" xfId="6" builtinId="50" customBuiltin="1"/>
    <cellStyle name="40% – Акцентування1" xfId="7" builtinId="31" customBuiltin="1"/>
    <cellStyle name="40% – Акцентування2" xfId="8" builtinId="35" customBuiltin="1"/>
    <cellStyle name="40% – Акцентування3" xfId="9" builtinId="39" customBuiltin="1"/>
    <cellStyle name="40% – Акцентування4" xfId="10" builtinId="43" customBuiltin="1"/>
    <cellStyle name="40% – Акцентування5" xfId="11" builtinId="47" customBuiltin="1"/>
    <cellStyle name="40% – Акцентування6" xfId="12" builtinId="51" customBuiltin="1"/>
    <cellStyle name="60% – Акцентування1" xfId="13" builtinId="32" customBuiltin="1"/>
    <cellStyle name="60% – Акцентування2" xfId="14" builtinId="36" customBuiltin="1"/>
    <cellStyle name="60% – Акцентування3" xfId="15" builtinId="40" customBuiltin="1"/>
    <cellStyle name="60% – Акцентування4" xfId="16" builtinId="44" customBuiltin="1"/>
    <cellStyle name="60% – Акцентування5" xfId="17" builtinId="48" customBuiltin="1"/>
    <cellStyle name="60% – Акцентування6" xfId="18" builtinId="52" customBuiltin="1"/>
    <cellStyle name="Excel Built-in Normal" xfId="51"/>
    <cellStyle name="Excel Built-in Normal 2" xfId="53"/>
    <cellStyle name="Normál_BTN Fitns_Martial acess 070901" xfId="19"/>
    <cellStyle name="Normál_Marketing materials" xfId="20"/>
    <cellStyle name="Normál_Munka1" xfId="21"/>
    <cellStyle name="Normal_Sheet1" xfId="22"/>
    <cellStyle name="Standard 2" xfId="50"/>
    <cellStyle name="Акцентування1" xfId="23" builtinId="29" customBuiltin="1"/>
    <cellStyle name="Акцентування2" xfId="24" builtinId="33" customBuiltin="1"/>
    <cellStyle name="Акцентування3" xfId="25" builtinId="37" customBuiltin="1"/>
    <cellStyle name="Акцентування4" xfId="26" builtinId="41" customBuiltin="1"/>
    <cellStyle name="Акцентування5" xfId="27" builtinId="45" customBuiltin="1"/>
    <cellStyle name="Акцентування6" xfId="28" builtinId="49" customBuiltin="1"/>
    <cellStyle name="Ввід" xfId="29" builtinId="20" customBuiltin="1"/>
    <cellStyle name="Гарний" xfId="48" builtinId="26" customBuiltin="1"/>
    <cellStyle name="Гіперпосилання" xfId="32" builtinId="8"/>
    <cellStyle name="Заголовок 1" xfId="33" builtinId="16" customBuiltin="1"/>
    <cellStyle name="Заголовок 2" xfId="34" builtinId="17" customBuiltin="1"/>
    <cellStyle name="Заголовок 3" xfId="35" builtinId="18" customBuiltin="1"/>
    <cellStyle name="Заголовок 4" xfId="36" builtinId="19" customBuiltin="1"/>
    <cellStyle name="Звичайний" xfId="0" builtinId="0"/>
    <cellStyle name="Звичайний 2" xfId="55"/>
    <cellStyle name="Зв'язана клітинка" xfId="45" builtinId="24" customBuiltin="1"/>
    <cellStyle name="Контрольна клітинка" xfId="38" builtinId="23" customBuiltin="1"/>
    <cellStyle name="Назва" xfId="39" builtinId="15" customBuiltin="1"/>
    <cellStyle name="Нейтральний" xfId="40" builtinId="28" customBuiltin="1"/>
    <cellStyle name="Обчислення" xfId="31" builtinId="22" customBuiltin="1"/>
    <cellStyle name="Обычный 2" xfId="49"/>
    <cellStyle name="Обычный 3" xfId="52"/>
    <cellStyle name="Обычный 4" xfId="54"/>
    <cellStyle name="Обычный_Лист1" xfId="41"/>
    <cellStyle name="Підсумок" xfId="37" builtinId="25" customBuiltin="1"/>
    <cellStyle name="Поганий" xfId="42" builtinId="27" customBuiltin="1"/>
    <cellStyle name="Примітка" xfId="44" builtinId="10" customBuiltin="1"/>
    <cellStyle name="Результат" xfId="30" builtinId="21" customBuiltin="1"/>
    <cellStyle name="Текст попередження" xfId="46" builtinId="11" customBuiltin="1"/>
    <cellStyle name="Текст пояснення" xfId="43" builtinId="53" customBuiltin="1"/>
    <cellStyle name="Фінансовий" xfId="47" builtinId="3"/>
  </cellStyles>
  <dxfs count="1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00"/>
      <color rgb="FFFF9900"/>
      <color rgb="FF33CCCC"/>
      <color rgb="FF99FF99"/>
      <color rgb="FF99CCFF"/>
      <color rgb="FF00FFFF"/>
      <color rgb="FF0000FF"/>
      <color rgb="FFCC99FF"/>
      <color rgb="FF99CC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57978</xdr:colOff>
      <xdr:row>0</xdr:row>
      <xdr:rowOff>0</xdr:rowOff>
    </xdr:from>
    <xdr:to>
      <xdr:col>14</xdr:col>
      <xdr:colOff>215347</xdr:colOff>
      <xdr:row>3</xdr:row>
      <xdr:rowOff>157843</xdr:rowOff>
    </xdr:to>
    <xdr:grpSp>
      <xdr:nvGrpSpPr>
        <xdr:cNvPr id="19" name="Групувати 18"/>
        <xdr:cNvGrpSpPr/>
      </xdr:nvGrpSpPr>
      <xdr:grpSpPr>
        <a:xfrm>
          <a:off x="57978" y="0"/>
          <a:ext cx="7072519" cy="786493"/>
          <a:chOff x="0" y="0"/>
          <a:chExt cx="7197586" cy="779039"/>
        </a:xfrm>
      </xdr:grpSpPr>
      <xdr:pic>
        <xdr:nvPicPr>
          <xdr:cNvPr id="6" name="Рисунок 5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5443"/>
            <a:ext cx="2302663" cy="773596"/>
          </a:xfrm>
          <a:prstGeom prst="rect">
            <a:avLst/>
          </a:prstGeom>
        </xdr:spPr>
      </xdr:pic>
      <xdr:pic>
        <xdr:nvPicPr>
          <xdr:cNvPr id="9" name="Рисунок 8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274877" y="41857"/>
            <a:ext cx="2583794" cy="699082"/>
          </a:xfrm>
          <a:prstGeom prst="rect">
            <a:avLst/>
          </a:prstGeom>
        </xdr:spPr>
      </xdr:pic>
      <xdr:pic>
        <xdr:nvPicPr>
          <xdr:cNvPr id="11" name="Рисунок 10"/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4869168" y="5442"/>
            <a:ext cx="1276764" cy="756404"/>
          </a:xfrm>
          <a:prstGeom prst="rect">
            <a:avLst/>
          </a:prstGeom>
        </xdr:spPr>
      </xdr:pic>
      <xdr:pic>
        <xdr:nvPicPr>
          <xdr:cNvPr id="18" name="Рисунок 17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6162261" y="0"/>
            <a:ext cx="1035325" cy="766159"/>
          </a:xfrm>
          <a:prstGeom prst="rect">
            <a:avLst/>
          </a:prstGeom>
        </xdr:spPr>
      </xdr:pic>
    </xdr:grpSp>
    <xdr:clientData fLocksWithSheet="0" fPrint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citecnutrition.com/ru/home.php" TargetMode="External"/><Relationship Id="rId2" Type="http://schemas.openxmlformats.org/officeDocument/2006/relationships/hyperlink" Target="https://geniusnutrition.eu/" TargetMode="External"/><Relationship Id="rId1" Type="http://schemas.openxmlformats.org/officeDocument/2006/relationships/hyperlink" Target="http://www.biotechusa.com/produktsiy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14"/>
  <sheetViews>
    <sheetView tabSelected="1" topLeftCell="G1" zoomScaleNormal="100" workbookViewId="0">
      <pane ySplit="5" topLeftCell="A6" activePane="bottomLeft" state="frozen"/>
      <selection activeCell="C1" sqref="C1"/>
      <selection pane="bottomLeft" activeCell="Z5" sqref="Z5"/>
    </sheetView>
  </sheetViews>
  <sheetFormatPr defaultRowHeight="12.75"/>
  <cols>
    <col min="1" max="1" width="10.140625" style="138" hidden="1" customWidth="1"/>
    <col min="2" max="2" width="10" style="286" hidden="1" customWidth="1"/>
    <col min="3" max="3" width="10.140625" style="286" hidden="1" customWidth="1"/>
    <col min="4" max="4" width="13" style="138" hidden="1" customWidth="1"/>
    <col min="5" max="6" width="12.42578125" style="138" hidden="1" customWidth="1"/>
    <col min="7" max="7" width="12.28515625" style="70" customWidth="1"/>
    <col min="8" max="8" width="19.85546875" style="30" customWidth="1"/>
    <col min="9" max="9" width="27" style="70" customWidth="1"/>
    <col min="10" max="10" width="9.5703125" style="109" customWidth="1"/>
    <col min="11" max="11" width="16.140625" style="68" customWidth="1"/>
    <col min="12" max="12" width="5.5703125" style="69" customWidth="1"/>
    <col min="13" max="13" width="7.85546875" style="7" customWidth="1"/>
    <col min="14" max="14" width="5.42578125" style="30" customWidth="1"/>
    <col min="15" max="15" width="5.140625" style="198" customWidth="1"/>
    <col min="16" max="16" width="6.85546875" style="25" hidden="1" customWidth="1"/>
    <col min="17" max="17" width="7.140625" style="196" hidden="1" customWidth="1"/>
    <col min="18" max="18" width="6" style="198" customWidth="1"/>
    <col min="19" max="19" width="5.5703125" style="25" hidden="1" customWidth="1"/>
    <col min="20" max="20" width="5.42578125" style="36" customWidth="1"/>
    <col min="21" max="21" width="5.7109375" style="23" customWidth="1"/>
    <col min="22" max="22" width="7" style="191" customWidth="1"/>
    <col min="23" max="23" width="5.7109375" style="30" customWidth="1"/>
    <col min="24" max="24" width="13.85546875" style="236" customWidth="1"/>
    <col min="25" max="25" width="15.140625" style="37" customWidth="1"/>
    <col min="26" max="26" width="14.42578125" style="176" customWidth="1"/>
    <col min="27" max="16384" width="9.140625" style="36"/>
  </cols>
  <sheetData>
    <row r="1" spans="1:26" ht="16.5" customHeight="1">
      <c r="G1" s="39"/>
      <c r="H1" s="26"/>
      <c r="I1" s="39"/>
      <c r="J1" s="103"/>
      <c r="K1" s="40"/>
      <c r="L1" s="41"/>
      <c r="M1" s="1"/>
      <c r="N1" s="26"/>
      <c r="O1" s="126"/>
      <c r="P1" s="24"/>
      <c r="Q1" s="193"/>
      <c r="R1" s="126"/>
      <c r="S1" s="24"/>
      <c r="T1" s="71"/>
      <c r="U1" s="71"/>
      <c r="V1" s="358"/>
      <c r="W1" s="72"/>
      <c r="X1" s="220" t="s">
        <v>256</v>
      </c>
      <c r="Y1" s="110">
        <f>Y4/(1-Y2/100)</f>
        <v>0</v>
      </c>
    </row>
    <row r="2" spans="1:26" ht="17.25" customHeight="1">
      <c r="E2" s="296"/>
      <c r="G2" s="39"/>
      <c r="H2" s="26"/>
      <c r="I2" s="39"/>
      <c r="J2" s="103"/>
      <c r="K2" s="40"/>
      <c r="L2" s="41"/>
      <c r="M2"/>
      <c r="N2"/>
      <c r="O2" s="126"/>
      <c r="P2" s="24"/>
      <c r="Q2" s="193"/>
      <c r="R2" s="126"/>
      <c r="S2" s="24"/>
      <c r="U2" s="31"/>
      <c r="V2" s="359"/>
      <c r="W2" s="26"/>
      <c r="X2" s="221" t="s">
        <v>224</v>
      </c>
      <c r="Y2" s="210">
        <v>20</v>
      </c>
    </row>
    <row r="3" spans="1:26" ht="15.75" customHeight="1">
      <c r="E3" s="296"/>
      <c r="G3" s="39"/>
      <c r="H3" s="26"/>
      <c r="I3" s="39"/>
      <c r="J3" s="103"/>
      <c r="K3" s="40"/>
      <c r="L3" s="41"/>
      <c r="M3" s="1"/>
      <c r="N3" s="26"/>
      <c r="O3" s="126"/>
      <c r="P3" s="24"/>
      <c r="Q3" s="193"/>
      <c r="R3" s="126"/>
      <c r="S3" s="24"/>
      <c r="U3" s="31"/>
      <c r="V3" s="359"/>
      <c r="W3" s="26"/>
      <c r="X3" s="222" t="s">
        <v>696</v>
      </c>
      <c r="Y3" s="209">
        <v>53</v>
      </c>
    </row>
    <row r="4" spans="1:26" ht="13.5" customHeight="1">
      <c r="E4" s="296"/>
      <c r="G4" s="39"/>
      <c r="H4" s="26"/>
      <c r="I4" s="39"/>
      <c r="J4" s="103"/>
      <c r="K4" s="40"/>
      <c r="L4" s="41"/>
      <c r="M4" s="1"/>
      <c r="N4" s="26"/>
      <c r="O4" s="126"/>
      <c r="P4" s="24"/>
      <c r="Q4" s="193"/>
      <c r="R4" s="126"/>
      <c r="S4" s="24"/>
      <c r="U4" s="31"/>
      <c r="V4" s="359"/>
      <c r="W4" s="26"/>
      <c r="X4" s="223" t="s">
        <v>225</v>
      </c>
      <c r="Y4" s="38">
        <f>U2209</f>
        <v>0</v>
      </c>
      <c r="Z4" s="204">
        <f>Y4/Y3</f>
        <v>0</v>
      </c>
    </row>
    <row r="5" spans="1:26" s="393" customFormat="1" ht="38.25" customHeight="1">
      <c r="A5" s="376" t="s">
        <v>3078</v>
      </c>
      <c r="B5" s="377" t="s">
        <v>1111</v>
      </c>
      <c r="C5" s="377" t="s">
        <v>1409</v>
      </c>
      <c r="D5" s="376" t="s">
        <v>281</v>
      </c>
      <c r="E5" s="376" t="s">
        <v>282</v>
      </c>
      <c r="F5" s="376" t="s">
        <v>783</v>
      </c>
      <c r="G5" s="378" t="s">
        <v>226</v>
      </c>
      <c r="H5" s="379" t="s">
        <v>227</v>
      </c>
      <c r="I5" s="378" t="s">
        <v>228</v>
      </c>
      <c r="J5" s="380" t="s">
        <v>234</v>
      </c>
      <c r="K5" s="378" t="s">
        <v>478</v>
      </c>
      <c r="L5" s="381" t="s">
        <v>229</v>
      </c>
      <c r="M5" s="382" t="s">
        <v>695</v>
      </c>
      <c r="N5" s="383" t="s">
        <v>319</v>
      </c>
      <c r="O5" s="384" t="s">
        <v>230</v>
      </c>
      <c r="P5" s="385" t="s">
        <v>415</v>
      </c>
      <c r="Q5" s="386" t="s">
        <v>401</v>
      </c>
      <c r="R5" s="387" t="s">
        <v>922</v>
      </c>
      <c r="S5" s="385" t="s">
        <v>477</v>
      </c>
      <c r="T5" s="388" t="s">
        <v>300</v>
      </c>
      <c r="U5" s="389" t="s">
        <v>231</v>
      </c>
      <c r="V5" s="385" t="s">
        <v>232</v>
      </c>
      <c r="W5" s="388" t="s">
        <v>248</v>
      </c>
      <c r="X5" s="390" t="s">
        <v>1391</v>
      </c>
      <c r="Y5" s="391" t="s">
        <v>233</v>
      </c>
      <c r="Z5" s="392" t="s">
        <v>701</v>
      </c>
    </row>
    <row r="6" spans="1:26" s="42" customFormat="1" ht="12.75" customHeight="1">
      <c r="A6" s="157"/>
      <c r="B6" s="276"/>
      <c r="C6" s="276"/>
      <c r="D6" s="139"/>
      <c r="E6" s="157"/>
      <c r="F6" s="157"/>
      <c r="G6" s="115"/>
      <c r="H6" s="114"/>
      <c r="I6" s="115" t="s">
        <v>170</v>
      </c>
      <c r="J6" s="116" t="s">
        <v>1220</v>
      </c>
      <c r="K6" s="117"/>
      <c r="L6" s="118"/>
      <c r="M6" s="119"/>
      <c r="N6" s="120"/>
      <c r="O6" s="197"/>
      <c r="P6" s="173"/>
      <c r="Q6" s="174"/>
      <c r="R6" s="173"/>
      <c r="S6" s="173"/>
      <c r="T6" s="111"/>
      <c r="U6" s="32"/>
      <c r="V6" s="360"/>
      <c r="W6" s="112"/>
      <c r="X6" s="224"/>
      <c r="Y6" s="113"/>
      <c r="Z6" s="181"/>
    </row>
    <row r="7" spans="1:26" ht="12.75" customHeight="1">
      <c r="A7" s="309" t="s">
        <v>1501</v>
      </c>
      <c r="B7" s="310"/>
      <c r="C7" s="310"/>
      <c r="D7" s="311">
        <v>5999076245024</v>
      </c>
      <c r="E7" s="309">
        <v>26027010200</v>
      </c>
      <c r="F7" s="309">
        <v>1806909000</v>
      </c>
      <c r="G7" s="129" t="s">
        <v>170</v>
      </c>
      <c r="H7" s="81" t="s">
        <v>1125</v>
      </c>
      <c r="I7" s="312" t="s">
        <v>1129</v>
      </c>
      <c r="J7" s="144" t="s">
        <v>1126</v>
      </c>
      <c r="K7" s="147" t="s">
        <v>465</v>
      </c>
      <c r="L7" s="121">
        <v>6</v>
      </c>
      <c r="M7" s="206">
        <v>12.858520547945202</v>
      </c>
      <c r="N7" s="73"/>
      <c r="O7" s="197">
        <f t="shared" ref="O7:O72" si="0">(M7+M7*N7)*$Y$3*(1-$Y$2/100)</f>
        <v>545.20127123287659</v>
      </c>
      <c r="P7" s="174">
        <v>1.35</v>
      </c>
      <c r="Q7" s="174">
        <f>M7*0.8*P7</f>
        <v>13.887202191780819</v>
      </c>
      <c r="R7" s="173">
        <f>Q7*53</f>
        <v>736.02171616438341</v>
      </c>
      <c r="S7" s="173">
        <f>R7-O7</f>
        <v>190.82044493150681</v>
      </c>
      <c r="T7" s="153"/>
      <c r="U7" s="32">
        <f t="shared" ref="U7:U72" si="1">O7*T7</f>
        <v>0</v>
      </c>
      <c r="V7" s="361">
        <v>1</v>
      </c>
      <c r="W7" s="137"/>
      <c r="X7" s="217"/>
      <c r="Y7" s="294">
        <v>46569</v>
      </c>
      <c r="Z7" s="182"/>
    </row>
    <row r="8" spans="1:26" ht="12.75" customHeight="1">
      <c r="A8" s="309" t="s">
        <v>1502</v>
      </c>
      <c r="B8" s="310"/>
      <c r="C8" s="310"/>
      <c r="D8" s="311">
        <v>5999076245055</v>
      </c>
      <c r="E8" s="309">
        <v>26027010500</v>
      </c>
      <c r="F8" s="309">
        <v>2106909200</v>
      </c>
      <c r="G8" s="129" t="s">
        <v>170</v>
      </c>
      <c r="H8" s="81" t="s">
        <v>1125</v>
      </c>
      <c r="I8" s="313" t="s">
        <v>1129</v>
      </c>
      <c r="J8" s="144" t="s">
        <v>1126</v>
      </c>
      <c r="K8" s="147" t="s">
        <v>1127</v>
      </c>
      <c r="L8" s="121">
        <v>6</v>
      </c>
      <c r="M8" s="206">
        <v>12.858520547945202</v>
      </c>
      <c r="N8" s="289"/>
      <c r="O8" s="197">
        <f t="shared" si="0"/>
        <v>545.20127123287659</v>
      </c>
      <c r="P8" s="174">
        <v>1.35</v>
      </c>
      <c r="Q8" s="174">
        <f>M8*0.8*P8</f>
        <v>13.887202191780819</v>
      </c>
      <c r="R8" s="173">
        <f t="shared" ref="R8:R68" si="2">Q8*53</f>
        <v>736.02171616438341</v>
      </c>
      <c r="S8" s="173">
        <f>R8-O8</f>
        <v>190.82044493150681</v>
      </c>
      <c r="T8" s="153"/>
      <c r="U8" s="32">
        <f t="shared" si="1"/>
        <v>0</v>
      </c>
      <c r="V8" s="361"/>
      <c r="W8" s="137"/>
      <c r="X8" s="217"/>
      <c r="Y8" s="20"/>
      <c r="Z8" s="178"/>
    </row>
    <row r="9" spans="1:26" ht="12.75" customHeight="1">
      <c r="A9" s="309" t="s">
        <v>1503</v>
      </c>
      <c r="B9" s="310"/>
      <c r="C9" s="310"/>
      <c r="D9" s="311">
        <v>5999076245048</v>
      </c>
      <c r="E9" s="309">
        <v>26027010400</v>
      </c>
      <c r="F9" s="309">
        <v>2106909200</v>
      </c>
      <c r="G9" s="129" t="s">
        <v>170</v>
      </c>
      <c r="H9" s="81" t="s">
        <v>1125</v>
      </c>
      <c r="I9" s="312" t="s">
        <v>1129</v>
      </c>
      <c r="J9" s="144" t="s">
        <v>1126</v>
      </c>
      <c r="K9" s="147" t="s">
        <v>1128</v>
      </c>
      <c r="L9" s="121">
        <v>6</v>
      </c>
      <c r="M9" s="206">
        <v>12.858520547945202</v>
      </c>
      <c r="N9" s="73"/>
      <c r="O9" s="197">
        <f t="shared" si="0"/>
        <v>545.20127123287659</v>
      </c>
      <c r="P9" s="174">
        <v>1.35</v>
      </c>
      <c r="Q9" s="174">
        <f>M9*0.8*P9</f>
        <v>13.887202191780819</v>
      </c>
      <c r="R9" s="173">
        <f t="shared" si="2"/>
        <v>736.02171616438341</v>
      </c>
      <c r="S9" s="173">
        <f>R9-O9</f>
        <v>190.82044493150681</v>
      </c>
      <c r="T9" s="153"/>
      <c r="U9" s="32">
        <f t="shared" si="1"/>
        <v>0</v>
      </c>
      <c r="V9" s="280"/>
      <c r="W9" s="137"/>
      <c r="X9" s="217"/>
      <c r="Y9" s="294"/>
      <c r="Z9" s="182"/>
    </row>
    <row r="10" spans="1:26" ht="12.75" customHeight="1">
      <c r="A10" s="309" t="s">
        <v>1504</v>
      </c>
      <c r="B10" s="310"/>
      <c r="C10" s="310"/>
      <c r="D10" s="311">
        <v>5999076245017</v>
      </c>
      <c r="E10" s="309">
        <v>26027010100</v>
      </c>
      <c r="F10" s="309">
        <v>2106909200</v>
      </c>
      <c r="G10" s="129" t="s">
        <v>170</v>
      </c>
      <c r="H10" s="81" t="s">
        <v>1125</v>
      </c>
      <c r="I10" s="312" t="s">
        <v>1129</v>
      </c>
      <c r="J10" s="144" t="s">
        <v>1126</v>
      </c>
      <c r="K10" s="147" t="s">
        <v>15</v>
      </c>
      <c r="L10" s="121">
        <v>6</v>
      </c>
      <c r="M10" s="206">
        <v>12.858520547945202</v>
      </c>
      <c r="N10" s="73"/>
      <c r="O10" s="197">
        <f t="shared" si="0"/>
        <v>545.20127123287659</v>
      </c>
      <c r="P10" s="174">
        <v>1.35</v>
      </c>
      <c r="Q10" s="174">
        <f>M10*0.8*P10</f>
        <v>13.887202191780819</v>
      </c>
      <c r="R10" s="173">
        <f t="shared" si="2"/>
        <v>736.02171616438341</v>
      </c>
      <c r="S10" s="173">
        <f>R10-O10</f>
        <v>190.82044493150681</v>
      </c>
      <c r="T10" s="153"/>
      <c r="U10" s="32">
        <f t="shared" si="1"/>
        <v>0</v>
      </c>
      <c r="V10" s="280"/>
      <c r="W10" s="137"/>
      <c r="X10" s="217"/>
      <c r="Y10" s="294"/>
      <c r="Z10" s="182"/>
    </row>
    <row r="11" spans="1:26" s="46" customFormat="1" ht="12.75" customHeight="1">
      <c r="A11" s="309" t="s">
        <v>1505</v>
      </c>
      <c r="B11" s="314"/>
      <c r="C11" s="314">
        <v>1024809</v>
      </c>
      <c r="D11" s="311">
        <v>5999076240159</v>
      </c>
      <c r="E11" s="309">
        <v>26020010200</v>
      </c>
      <c r="F11" s="315">
        <v>1806909000</v>
      </c>
      <c r="G11" s="5" t="s">
        <v>170</v>
      </c>
      <c r="H11" s="8" t="s">
        <v>1012</v>
      </c>
      <c r="I11" s="312" t="s">
        <v>1014</v>
      </c>
      <c r="J11" s="54" t="s">
        <v>635</v>
      </c>
      <c r="K11" s="43" t="s">
        <v>465</v>
      </c>
      <c r="L11" s="93">
        <v>10</v>
      </c>
      <c r="M11" s="206">
        <v>14.711287671232871</v>
      </c>
      <c r="N11" s="73"/>
      <c r="O11" s="197">
        <f t="shared" si="0"/>
        <v>623.75859726027375</v>
      </c>
      <c r="P11" s="174">
        <v>1.35</v>
      </c>
      <c r="Q11" s="174">
        <f t="shared" ref="Q11:Q34" si="3">M11*0.8*P11</f>
        <v>15.888190684931502</v>
      </c>
      <c r="R11" s="173">
        <f t="shared" si="2"/>
        <v>842.07410630136962</v>
      </c>
      <c r="S11" s="173">
        <f t="shared" ref="S11:S34" si="4">R11-O11</f>
        <v>218.31550904109588</v>
      </c>
      <c r="T11" s="111"/>
      <c r="U11" s="32">
        <f t="shared" si="1"/>
        <v>0</v>
      </c>
      <c r="V11" s="280">
        <v>4</v>
      </c>
      <c r="W11" s="133" t="s">
        <v>249</v>
      </c>
      <c r="X11" s="215"/>
      <c r="Y11" s="294">
        <v>47209</v>
      </c>
      <c r="Z11" s="151"/>
    </row>
    <row r="12" spans="1:26" s="45" customFormat="1" ht="12.75" customHeight="1">
      <c r="A12" s="309" t="s">
        <v>1506</v>
      </c>
      <c r="B12" s="310"/>
      <c r="C12" s="310">
        <v>1022726</v>
      </c>
      <c r="D12" s="311">
        <v>5999076237067</v>
      </c>
      <c r="E12" s="315">
        <v>26013010000</v>
      </c>
      <c r="F12" s="315">
        <v>1901909900</v>
      </c>
      <c r="G12" s="102" t="s">
        <v>170</v>
      </c>
      <c r="H12" s="8" t="s">
        <v>787</v>
      </c>
      <c r="I12" s="312" t="s">
        <v>686</v>
      </c>
      <c r="J12" s="316" t="s">
        <v>594</v>
      </c>
      <c r="K12" s="43" t="s">
        <v>292</v>
      </c>
      <c r="L12" s="15">
        <v>10</v>
      </c>
      <c r="M12" s="206">
        <v>7.7277808219178068</v>
      </c>
      <c r="N12" s="73"/>
      <c r="O12" s="197">
        <f t="shared" si="0"/>
        <v>327.657906849315</v>
      </c>
      <c r="P12" s="174">
        <v>1.6</v>
      </c>
      <c r="Q12" s="174">
        <f t="shared" si="3"/>
        <v>9.8915594520547927</v>
      </c>
      <c r="R12" s="173">
        <f t="shared" si="2"/>
        <v>524.25265095890404</v>
      </c>
      <c r="S12" s="173">
        <f t="shared" si="4"/>
        <v>196.59474410958904</v>
      </c>
      <c r="T12" s="111"/>
      <c r="U12" s="32">
        <f t="shared" si="1"/>
        <v>0</v>
      </c>
      <c r="V12" s="280"/>
      <c r="W12" s="133" t="s">
        <v>249</v>
      </c>
      <c r="X12" s="215"/>
      <c r="Y12" s="294"/>
      <c r="Z12" s="35"/>
    </row>
    <row r="13" spans="1:26" s="45" customFormat="1" ht="12.75" customHeight="1">
      <c r="A13" s="309" t="s">
        <v>1507</v>
      </c>
      <c r="B13" s="310"/>
      <c r="C13" s="310">
        <v>1022727</v>
      </c>
      <c r="D13" s="311">
        <v>5999076237074</v>
      </c>
      <c r="E13" s="315">
        <v>26013010200</v>
      </c>
      <c r="F13" s="315">
        <v>1901909900</v>
      </c>
      <c r="G13" s="102" t="s">
        <v>170</v>
      </c>
      <c r="H13" s="8" t="s">
        <v>787</v>
      </c>
      <c r="I13" s="312" t="s">
        <v>686</v>
      </c>
      <c r="J13" s="316" t="s">
        <v>594</v>
      </c>
      <c r="K13" s="43" t="s">
        <v>465</v>
      </c>
      <c r="L13" s="15">
        <v>10</v>
      </c>
      <c r="M13" s="206">
        <v>7.7277808219178068</v>
      </c>
      <c r="N13" s="73"/>
      <c r="O13" s="197">
        <f t="shared" si="0"/>
        <v>327.657906849315</v>
      </c>
      <c r="P13" s="174">
        <v>1.6</v>
      </c>
      <c r="Q13" s="174">
        <f t="shared" si="3"/>
        <v>9.8915594520547927</v>
      </c>
      <c r="R13" s="173">
        <f t="shared" si="2"/>
        <v>524.25265095890404</v>
      </c>
      <c r="S13" s="173">
        <f t="shared" si="4"/>
        <v>196.59474410958904</v>
      </c>
      <c r="T13" s="111"/>
      <c r="U13" s="32">
        <f t="shared" si="1"/>
        <v>0</v>
      </c>
      <c r="V13" s="280"/>
      <c r="W13" s="134" t="s">
        <v>250</v>
      </c>
      <c r="X13" s="215"/>
      <c r="Y13" s="294"/>
      <c r="Z13" s="199"/>
    </row>
    <row r="14" spans="1:26" s="45" customFormat="1" ht="12.75" customHeight="1">
      <c r="A14" s="309" t="s">
        <v>1508</v>
      </c>
      <c r="B14" s="310"/>
      <c r="C14" s="310">
        <v>1022728</v>
      </c>
      <c r="D14" s="311">
        <v>5999076237098</v>
      </c>
      <c r="E14" s="315">
        <v>26013010400</v>
      </c>
      <c r="F14" s="315">
        <v>1901909900</v>
      </c>
      <c r="G14" s="102" t="s">
        <v>170</v>
      </c>
      <c r="H14" s="8" t="s">
        <v>787</v>
      </c>
      <c r="I14" s="312" t="s">
        <v>686</v>
      </c>
      <c r="J14" s="316" t="s">
        <v>594</v>
      </c>
      <c r="K14" s="43" t="s">
        <v>679</v>
      </c>
      <c r="L14" s="15">
        <v>10</v>
      </c>
      <c r="M14" s="206">
        <v>7.7277808219178068</v>
      </c>
      <c r="N14" s="73"/>
      <c r="O14" s="197">
        <f t="shared" si="0"/>
        <v>327.657906849315</v>
      </c>
      <c r="P14" s="174">
        <v>1.6</v>
      </c>
      <c r="Q14" s="174">
        <f t="shared" si="3"/>
        <v>9.8915594520547927</v>
      </c>
      <c r="R14" s="173">
        <f t="shared" si="2"/>
        <v>524.25265095890404</v>
      </c>
      <c r="S14" s="173">
        <f t="shared" si="4"/>
        <v>196.59474410958904</v>
      </c>
      <c r="T14" s="111"/>
      <c r="U14" s="32">
        <f t="shared" si="1"/>
        <v>0</v>
      </c>
      <c r="V14" s="280">
        <v>15</v>
      </c>
      <c r="W14" s="134" t="s">
        <v>250</v>
      </c>
      <c r="X14" s="215"/>
      <c r="Y14" s="294">
        <v>46905</v>
      </c>
      <c r="Z14" s="199"/>
    </row>
    <row r="15" spans="1:26" s="45" customFormat="1" ht="12.75" customHeight="1">
      <c r="A15" s="309" t="s">
        <v>1509</v>
      </c>
      <c r="B15" s="310"/>
      <c r="C15" s="310">
        <v>1022729</v>
      </c>
      <c r="D15" s="311">
        <v>5999076237104</v>
      </c>
      <c r="E15" s="315">
        <v>26013010500</v>
      </c>
      <c r="F15" s="315">
        <v>1901909900</v>
      </c>
      <c r="G15" s="102" t="s">
        <v>170</v>
      </c>
      <c r="H15" s="8" t="s">
        <v>787</v>
      </c>
      <c r="I15" s="312" t="s">
        <v>686</v>
      </c>
      <c r="J15" s="316" t="s">
        <v>594</v>
      </c>
      <c r="K15" s="43" t="s">
        <v>74</v>
      </c>
      <c r="L15" s="15">
        <v>10</v>
      </c>
      <c r="M15" s="206">
        <v>7.7277808219178068</v>
      </c>
      <c r="N15" s="73"/>
      <c r="O15" s="197">
        <f t="shared" si="0"/>
        <v>327.657906849315</v>
      </c>
      <c r="P15" s="174">
        <v>1.6</v>
      </c>
      <c r="Q15" s="174">
        <f t="shared" si="3"/>
        <v>9.8915594520547927</v>
      </c>
      <c r="R15" s="173">
        <f t="shared" si="2"/>
        <v>524.25265095890404</v>
      </c>
      <c r="S15" s="173">
        <f t="shared" si="4"/>
        <v>196.59474410958904</v>
      </c>
      <c r="T15" s="111"/>
      <c r="U15" s="32">
        <f t="shared" si="1"/>
        <v>0</v>
      </c>
      <c r="V15" s="280">
        <v>20</v>
      </c>
      <c r="W15" s="134" t="s">
        <v>250</v>
      </c>
      <c r="X15" s="215"/>
      <c r="Y15" s="294">
        <v>46874</v>
      </c>
      <c r="Z15" s="199"/>
    </row>
    <row r="16" spans="1:26" s="2" customFormat="1" ht="12.75" customHeight="1">
      <c r="A16" s="309" t="s">
        <v>1510</v>
      </c>
      <c r="B16" s="310"/>
      <c r="C16" s="310"/>
      <c r="D16" s="311">
        <v>5999076235087</v>
      </c>
      <c r="E16" s="309">
        <v>26010010100</v>
      </c>
      <c r="F16" s="315">
        <v>2008111000</v>
      </c>
      <c r="G16" s="80" t="s">
        <v>170</v>
      </c>
      <c r="H16" s="8" t="s">
        <v>1328</v>
      </c>
      <c r="I16" s="312" t="s">
        <v>664</v>
      </c>
      <c r="J16" s="316" t="s">
        <v>594</v>
      </c>
      <c r="K16" s="43" t="s">
        <v>450</v>
      </c>
      <c r="L16" s="78">
        <v>6</v>
      </c>
      <c r="M16" s="206">
        <v>13.69780821917808</v>
      </c>
      <c r="N16" s="73"/>
      <c r="O16" s="197">
        <f t="shared" si="0"/>
        <v>580.78706849315063</v>
      </c>
      <c r="P16" s="174">
        <v>1.35</v>
      </c>
      <c r="Q16" s="174">
        <f t="shared" si="3"/>
        <v>14.793632876712328</v>
      </c>
      <c r="R16" s="173">
        <f t="shared" si="2"/>
        <v>784.06254246575338</v>
      </c>
      <c r="S16" s="173">
        <f t="shared" si="4"/>
        <v>203.27547397260275</v>
      </c>
      <c r="T16" s="111"/>
      <c r="U16" s="32">
        <f t="shared" si="1"/>
        <v>0</v>
      </c>
      <c r="V16" s="280">
        <v>10</v>
      </c>
      <c r="W16" s="136" t="s">
        <v>251</v>
      </c>
      <c r="X16" s="215"/>
      <c r="Y16" s="294">
        <v>46419</v>
      </c>
      <c r="Z16" s="177"/>
    </row>
    <row r="17" spans="1:26" s="2" customFormat="1" ht="12.75" customHeight="1">
      <c r="A17" s="309" t="s">
        <v>1511</v>
      </c>
      <c r="B17" s="310"/>
      <c r="C17" s="310"/>
      <c r="D17" s="311">
        <v>5999076235094</v>
      </c>
      <c r="E17" s="309">
        <v>26010010200</v>
      </c>
      <c r="F17" s="315">
        <v>2008111000</v>
      </c>
      <c r="G17" s="80" t="s">
        <v>170</v>
      </c>
      <c r="H17" s="8" t="s">
        <v>1328</v>
      </c>
      <c r="I17" s="312" t="s">
        <v>664</v>
      </c>
      <c r="J17" s="316" t="s">
        <v>594</v>
      </c>
      <c r="K17" s="43" t="s">
        <v>451</v>
      </c>
      <c r="L17" s="78">
        <v>6</v>
      </c>
      <c r="M17" s="206">
        <v>13.69780821917808</v>
      </c>
      <c r="N17" s="73"/>
      <c r="O17" s="197">
        <f t="shared" si="0"/>
        <v>580.78706849315063</v>
      </c>
      <c r="P17" s="174">
        <v>1.35</v>
      </c>
      <c r="Q17" s="174">
        <f t="shared" si="3"/>
        <v>14.793632876712328</v>
      </c>
      <c r="R17" s="173">
        <f t="shared" si="2"/>
        <v>784.06254246575338</v>
      </c>
      <c r="S17" s="173">
        <f t="shared" si="4"/>
        <v>203.27547397260275</v>
      </c>
      <c r="T17" s="111"/>
      <c r="U17" s="32">
        <f t="shared" si="1"/>
        <v>0</v>
      </c>
      <c r="V17" s="280">
        <v>2</v>
      </c>
      <c r="W17" s="136" t="s">
        <v>251</v>
      </c>
      <c r="X17" s="215"/>
      <c r="Y17" s="294">
        <v>46478</v>
      </c>
      <c r="Z17" s="199"/>
    </row>
    <row r="18" spans="1:26" s="2" customFormat="1" ht="12.75" customHeight="1">
      <c r="A18" s="309" t="s">
        <v>1512</v>
      </c>
      <c r="B18" s="310"/>
      <c r="C18" s="310"/>
      <c r="D18" s="311">
        <v>5999076235100</v>
      </c>
      <c r="E18" s="309">
        <v>26010020100</v>
      </c>
      <c r="F18" s="315">
        <v>2008111000</v>
      </c>
      <c r="G18" s="80" t="s">
        <v>170</v>
      </c>
      <c r="H18" s="8" t="s">
        <v>1328</v>
      </c>
      <c r="I18" s="312" t="s">
        <v>664</v>
      </c>
      <c r="J18" s="316" t="s">
        <v>580</v>
      </c>
      <c r="K18" s="43" t="s">
        <v>450</v>
      </c>
      <c r="L18" s="78">
        <v>15</v>
      </c>
      <c r="M18" s="206">
        <v>6.9835068493150683</v>
      </c>
      <c r="N18" s="73"/>
      <c r="O18" s="197">
        <f t="shared" si="0"/>
        <v>296.10069041095892</v>
      </c>
      <c r="P18" s="174">
        <v>1.6</v>
      </c>
      <c r="Q18" s="174">
        <f t="shared" si="3"/>
        <v>8.9388887671232879</v>
      </c>
      <c r="R18" s="173">
        <f t="shared" si="2"/>
        <v>473.76110465753425</v>
      </c>
      <c r="S18" s="173">
        <f t="shared" si="4"/>
        <v>177.66041424657533</v>
      </c>
      <c r="T18" s="111"/>
      <c r="U18" s="32">
        <f t="shared" si="1"/>
        <v>0</v>
      </c>
      <c r="V18" s="280">
        <v>11</v>
      </c>
      <c r="W18" s="136" t="s">
        <v>251</v>
      </c>
      <c r="X18" s="215"/>
      <c r="Y18" s="294">
        <v>46447</v>
      </c>
      <c r="Z18" s="151"/>
    </row>
    <row r="19" spans="1:26" s="2" customFormat="1" ht="12.75" customHeight="1">
      <c r="A19" s="309" t="s">
        <v>1513</v>
      </c>
      <c r="B19" s="310"/>
      <c r="C19" s="310"/>
      <c r="D19" s="311">
        <v>5999076235117</v>
      </c>
      <c r="E19" s="309">
        <v>26010020200</v>
      </c>
      <c r="F19" s="315">
        <v>2008111000</v>
      </c>
      <c r="G19" s="80" t="s">
        <v>170</v>
      </c>
      <c r="H19" s="8" t="s">
        <v>1328</v>
      </c>
      <c r="I19" s="312" t="s">
        <v>664</v>
      </c>
      <c r="J19" s="316" t="s">
        <v>580</v>
      </c>
      <c r="K19" s="43" t="s">
        <v>451</v>
      </c>
      <c r="L19" s="78">
        <v>15</v>
      </c>
      <c r="M19" s="206">
        <v>6.9835068493150683</v>
      </c>
      <c r="N19" s="289"/>
      <c r="O19" s="197">
        <f t="shared" si="0"/>
        <v>296.10069041095892</v>
      </c>
      <c r="P19" s="174">
        <v>1.6</v>
      </c>
      <c r="Q19" s="174">
        <f t="shared" si="3"/>
        <v>8.9388887671232879</v>
      </c>
      <c r="R19" s="173">
        <f t="shared" si="2"/>
        <v>473.76110465753425</v>
      </c>
      <c r="S19" s="173">
        <f t="shared" si="4"/>
        <v>177.66041424657533</v>
      </c>
      <c r="T19" s="111"/>
      <c r="U19" s="32">
        <f t="shared" si="1"/>
        <v>0</v>
      </c>
      <c r="V19" s="280">
        <v>7</v>
      </c>
      <c r="W19" s="134" t="s">
        <v>250</v>
      </c>
      <c r="X19" s="215"/>
      <c r="Y19" s="294">
        <v>46447</v>
      </c>
      <c r="Z19" s="151"/>
    </row>
    <row r="20" spans="1:26" s="2" customFormat="1" ht="12.75" customHeight="1">
      <c r="A20" s="309" t="s">
        <v>1514</v>
      </c>
      <c r="B20" s="310"/>
      <c r="C20" s="310"/>
      <c r="D20" s="311">
        <v>5999076235179</v>
      </c>
      <c r="E20" s="309">
        <v>26011020100</v>
      </c>
      <c r="F20" s="315">
        <v>1806909000</v>
      </c>
      <c r="G20" s="80" t="s">
        <v>170</v>
      </c>
      <c r="H20" s="8" t="s">
        <v>790</v>
      </c>
      <c r="I20" s="312" t="s">
        <v>665</v>
      </c>
      <c r="J20" s="316" t="s">
        <v>595</v>
      </c>
      <c r="K20" s="43" t="s">
        <v>442</v>
      </c>
      <c r="L20" s="78">
        <v>15</v>
      </c>
      <c r="M20" s="206">
        <v>7.7277808219178068</v>
      </c>
      <c r="N20" s="73"/>
      <c r="O20" s="197">
        <f t="shared" si="0"/>
        <v>327.657906849315</v>
      </c>
      <c r="P20" s="174">
        <v>1.6</v>
      </c>
      <c r="Q20" s="174">
        <f t="shared" si="3"/>
        <v>9.8915594520547927</v>
      </c>
      <c r="R20" s="173">
        <f t="shared" si="2"/>
        <v>524.25265095890404</v>
      </c>
      <c r="S20" s="173">
        <f t="shared" si="4"/>
        <v>196.59474410958904</v>
      </c>
      <c r="T20" s="111"/>
      <c r="U20" s="32">
        <f t="shared" si="1"/>
        <v>0</v>
      </c>
      <c r="V20" s="280">
        <v>14</v>
      </c>
      <c r="W20" s="136" t="s">
        <v>251</v>
      </c>
      <c r="X20" s="215"/>
      <c r="Y20" s="294">
        <v>46388</v>
      </c>
      <c r="Z20" s="177"/>
    </row>
    <row r="21" spans="1:26" s="46" customFormat="1" ht="12.75" customHeight="1">
      <c r="A21" s="309" t="s">
        <v>1515</v>
      </c>
      <c r="B21" s="314"/>
      <c r="C21" s="314"/>
      <c r="D21" s="311">
        <v>5999076235162</v>
      </c>
      <c r="E21" s="309">
        <v>26011010100</v>
      </c>
      <c r="F21" s="315">
        <v>1806909000</v>
      </c>
      <c r="G21" s="80" t="s">
        <v>170</v>
      </c>
      <c r="H21" s="8" t="s">
        <v>790</v>
      </c>
      <c r="I21" s="97" t="s">
        <v>665</v>
      </c>
      <c r="J21" s="54" t="s">
        <v>580</v>
      </c>
      <c r="K21" s="43" t="s">
        <v>442</v>
      </c>
      <c r="L21" s="93">
        <v>12</v>
      </c>
      <c r="M21" s="206">
        <v>11.734191780821916</v>
      </c>
      <c r="N21" s="73"/>
      <c r="O21" s="197">
        <f t="shared" si="0"/>
        <v>497.52973150684932</v>
      </c>
      <c r="P21" s="174">
        <v>1.4</v>
      </c>
      <c r="Q21" s="174">
        <f t="shared" si="3"/>
        <v>13.142294794520545</v>
      </c>
      <c r="R21" s="173">
        <f t="shared" si="2"/>
        <v>696.54162410958884</v>
      </c>
      <c r="S21" s="173">
        <f t="shared" si="4"/>
        <v>199.01189260273952</v>
      </c>
      <c r="T21" s="111"/>
      <c r="U21" s="32">
        <f t="shared" si="1"/>
        <v>0</v>
      </c>
      <c r="V21" s="280">
        <v>9</v>
      </c>
      <c r="W21" s="136" t="s">
        <v>251</v>
      </c>
      <c r="X21" s="215"/>
      <c r="Y21" s="294">
        <v>46419</v>
      </c>
      <c r="Z21" s="177"/>
    </row>
    <row r="22" spans="1:26" s="46" customFormat="1" ht="12.75" customHeight="1">
      <c r="A22" s="309" t="s">
        <v>1516</v>
      </c>
      <c r="B22" s="314"/>
      <c r="C22" s="314"/>
      <c r="D22" s="311">
        <v>5999076252411</v>
      </c>
      <c r="E22" s="309">
        <v>26011010300</v>
      </c>
      <c r="F22" s="315">
        <v>2106909200</v>
      </c>
      <c r="G22" s="80" t="s">
        <v>170</v>
      </c>
      <c r="H22" s="8" t="s">
        <v>790</v>
      </c>
      <c r="I22" s="97" t="s">
        <v>665</v>
      </c>
      <c r="J22" s="54" t="s">
        <v>580</v>
      </c>
      <c r="K22" s="43" t="s">
        <v>1099</v>
      </c>
      <c r="L22" s="93">
        <v>12</v>
      </c>
      <c r="M22" s="206">
        <v>11.734191780821916</v>
      </c>
      <c r="N22" s="289"/>
      <c r="O22" s="197">
        <f t="shared" si="0"/>
        <v>497.52973150684932</v>
      </c>
      <c r="P22" s="174">
        <v>1.4</v>
      </c>
      <c r="Q22" s="174">
        <f t="shared" ref="Q22" si="5">M22*0.8*P22</f>
        <v>13.142294794520545</v>
      </c>
      <c r="R22" s="173">
        <f t="shared" si="2"/>
        <v>696.54162410958884</v>
      </c>
      <c r="S22" s="173">
        <f t="shared" ref="S22" si="6">R22-O22</f>
        <v>199.01189260273952</v>
      </c>
      <c r="T22" s="111"/>
      <c r="U22" s="32">
        <f t="shared" si="1"/>
        <v>0</v>
      </c>
      <c r="V22" s="280">
        <v>12</v>
      </c>
      <c r="W22" s="133" t="s">
        <v>249</v>
      </c>
      <c r="X22" s="215"/>
      <c r="Y22" s="294">
        <v>46447</v>
      </c>
      <c r="Z22" s="177"/>
    </row>
    <row r="23" spans="1:26" s="46" customFormat="1" ht="12.75" customHeight="1">
      <c r="A23" s="309" t="s">
        <v>1517</v>
      </c>
      <c r="B23" s="314"/>
      <c r="C23" s="314"/>
      <c r="D23" s="311">
        <v>5999076239931</v>
      </c>
      <c r="E23" s="309">
        <v>26011010200</v>
      </c>
      <c r="F23" s="315">
        <v>2106909200</v>
      </c>
      <c r="G23" s="80" t="s">
        <v>170</v>
      </c>
      <c r="H23" s="8" t="s">
        <v>790</v>
      </c>
      <c r="I23" s="97" t="s">
        <v>665</v>
      </c>
      <c r="J23" s="54" t="s">
        <v>580</v>
      </c>
      <c r="K23" s="43" t="s">
        <v>205</v>
      </c>
      <c r="L23" s="93">
        <v>12</v>
      </c>
      <c r="M23" s="206">
        <v>11.734191780821916</v>
      </c>
      <c r="N23" s="73"/>
      <c r="O23" s="197">
        <f t="shared" si="0"/>
        <v>497.52973150684932</v>
      </c>
      <c r="P23" s="174">
        <v>1.4</v>
      </c>
      <c r="Q23" s="174">
        <f t="shared" si="3"/>
        <v>13.142294794520545</v>
      </c>
      <c r="R23" s="173">
        <f t="shared" si="2"/>
        <v>696.54162410958884</v>
      </c>
      <c r="S23" s="173">
        <f t="shared" si="4"/>
        <v>199.01189260273952</v>
      </c>
      <c r="T23" s="111"/>
      <c r="U23" s="32">
        <f t="shared" si="1"/>
        <v>0</v>
      </c>
      <c r="V23" s="280">
        <v>11</v>
      </c>
      <c r="W23" s="133" t="s">
        <v>249</v>
      </c>
      <c r="X23" s="215"/>
      <c r="Y23" s="294">
        <v>46419</v>
      </c>
      <c r="Z23" s="151"/>
    </row>
    <row r="24" spans="1:26" s="46" customFormat="1" ht="12.75" customHeight="1">
      <c r="A24" s="309" t="s">
        <v>1518</v>
      </c>
      <c r="B24" s="314"/>
      <c r="C24" s="314"/>
      <c r="D24" s="311">
        <v>5999076236442</v>
      </c>
      <c r="E24" s="309">
        <v>26001020230</v>
      </c>
      <c r="F24" s="309">
        <v>1901909900</v>
      </c>
      <c r="G24" s="80" t="s">
        <v>170</v>
      </c>
      <c r="H24" s="8" t="s">
        <v>791</v>
      </c>
      <c r="I24" s="97" t="s">
        <v>704</v>
      </c>
      <c r="J24" s="54" t="s">
        <v>594</v>
      </c>
      <c r="K24" s="43" t="s">
        <v>705</v>
      </c>
      <c r="L24" s="238">
        <v>10</v>
      </c>
      <c r="M24" s="206">
        <v>14.711287671232871</v>
      </c>
      <c r="N24" s="73"/>
      <c r="O24" s="197">
        <f t="shared" si="0"/>
        <v>623.75859726027375</v>
      </c>
      <c r="P24" s="174">
        <v>1.35</v>
      </c>
      <c r="Q24" s="174">
        <f t="shared" si="3"/>
        <v>15.888190684931502</v>
      </c>
      <c r="R24" s="173">
        <f t="shared" si="2"/>
        <v>842.07410630136962</v>
      </c>
      <c r="S24" s="173">
        <f t="shared" si="4"/>
        <v>218.31550904109588</v>
      </c>
      <c r="T24" s="111"/>
      <c r="U24" s="32">
        <f t="shared" si="1"/>
        <v>0</v>
      </c>
      <c r="V24" s="280">
        <v>6</v>
      </c>
      <c r="W24" s="133" t="s">
        <v>249</v>
      </c>
      <c r="X24" s="215"/>
      <c r="Y24" s="294">
        <v>46539</v>
      </c>
      <c r="Z24" s="177"/>
    </row>
    <row r="25" spans="1:26" s="46" customFormat="1" ht="12.75" customHeight="1">
      <c r="A25" s="309" t="s">
        <v>1519</v>
      </c>
      <c r="B25" s="314"/>
      <c r="C25" s="314"/>
      <c r="D25" s="311">
        <v>5999076236435</v>
      </c>
      <c r="E25" s="309">
        <v>26001020130</v>
      </c>
      <c r="F25" s="315">
        <v>1806909000</v>
      </c>
      <c r="G25" s="80" t="s">
        <v>170</v>
      </c>
      <c r="H25" s="8" t="s">
        <v>791</v>
      </c>
      <c r="I25" s="97" t="s">
        <v>704</v>
      </c>
      <c r="J25" s="54" t="s">
        <v>594</v>
      </c>
      <c r="K25" s="43" t="s">
        <v>706</v>
      </c>
      <c r="L25" s="238">
        <v>10</v>
      </c>
      <c r="M25" s="206">
        <v>14.711287671232871</v>
      </c>
      <c r="N25" s="73"/>
      <c r="O25" s="197">
        <f t="shared" si="0"/>
        <v>623.75859726027375</v>
      </c>
      <c r="P25" s="174">
        <v>1.35</v>
      </c>
      <c r="Q25" s="174">
        <f t="shared" si="3"/>
        <v>15.888190684931502</v>
      </c>
      <c r="R25" s="173">
        <f t="shared" si="2"/>
        <v>842.07410630136962</v>
      </c>
      <c r="S25" s="173">
        <f t="shared" si="4"/>
        <v>218.31550904109588</v>
      </c>
      <c r="T25" s="111"/>
      <c r="U25" s="32">
        <f t="shared" si="1"/>
        <v>0</v>
      </c>
      <c r="V25" s="280">
        <v>7</v>
      </c>
      <c r="W25" s="133" t="s">
        <v>249</v>
      </c>
      <c r="X25" s="215"/>
      <c r="Y25" s="294">
        <v>46508</v>
      </c>
      <c r="Z25" s="177"/>
    </row>
    <row r="26" spans="1:26" s="2" customFormat="1" ht="12.75" customHeight="1">
      <c r="A26" s="309" t="s">
        <v>1520</v>
      </c>
      <c r="B26" s="310"/>
      <c r="C26" s="310"/>
      <c r="D26" s="311">
        <v>5999076239757</v>
      </c>
      <c r="E26" s="309">
        <v>26017010000</v>
      </c>
      <c r="F26" s="315">
        <v>1806909000</v>
      </c>
      <c r="G26" s="80" t="s">
        <v>170</v>
      </c>
      <c r="H26" s="8" t="s">
        <v>875</v>
      </c>
      <c r="I26" s="312" t="s">
        <v>876</v>
      </c>
      <c r="J26" s="316" t="s">
        <v>638</v>
      </c>
      <c r="K26" s="43"/>
      <c r="L26" s="78">
        <v>10</v>
      </c>
      <c r="M26" s="206">
        <v>23.753424657534246</v>
      </c>
      <c r="N26" s="73"/>
      <c r="O26" s="197">
        <f t="shared" si="0"/>
        <v>1007.1452054794522</v>
      </c>
      <c r="P26" s="174">
        <v>1.25</v>
      </c>
      <c r="Q26" s="174">
        <f t="shared" si="3"/>
        <v>23.753424657534246</v>
      </c>
      <c r="R26" s="173">
        <f t="shared" si="2"/>
        <v>1258.9315068493152</v>
      </c>
      <c r="S26" s="173">
        <f t="shared" si="4"/>
        <v>251.78630136986294</v>
      </c>
      <c r="T26" s="111"/>
      <c r="U26" s="32">
        <f t="shared" si="1"/>
        <v>0</v>
      </c>
      <c r="V26" s="280">
        <v>10</v>
      </c>
      <c r="W26" s="133" t="s">
        <v>249</v>
      </c>
      <c r="X26" s="215"/>
      <c r="Y26" s="294">
        <v>47209</v>
      </c>
      <c r="Z26" s="199"/>
    </row>
    <row r="27" spans="1:26" s="2" customFormat="1" ht="12.75" customHeight="1">
      <c r="A27" s="309" t="s">
        <v>1521</v>
      </c>
      <c r="B27" s="314"/>
      <c r="C27" s="314"/>
      <c r="D27" s="311">
        <v>5999076248018</v>
      </c>
      <c r="E27" s="309">
        <v>26030010100</v>
      </c>
      <c r="F27" s="315">
        <v>1806909000</v>
      </c>
      <c r="G27" s="80" t="s">
        <v>170</v>
      </c>
      <c r="H27" s="8" t="s">
        <v>786</v>
      </c>
      <c r="I27" s="312" t="s">
        <v>1345</v>
      </c>
      <c r="J27" s="316" t="s">
        <v>635</v>
      </c>
      <c r="K27" s="43"/>
      <c r="L27" s="78">
        <v>10</v>
      </c>
      <c r="M27" s="206">
        <v>36.738630136986302</v>
      </c>
      <c r="N27" s="289"/>
      <c r="O27" s="197">
        <f t="shared" si="0"/>
        <v>1557.7179178082192</v>
      </c>
      <c r="P27" s="174">
        <v>1.25</v>
      </c>
      <c r="Q27" s="174">
        <f>M27*0.8*P27</f>
        <v>36.738630136986302</v>
      </c>
      <c r="R27" s="173">
        <f t="shared" si="2"/>
        <v>1947.1473972602739</v>
      </c>
      <c r="S27" s="173">
        <f>R27-O27</f>
        <v>389.42947945205469</v>
      </c>
      <c r="T27" s="111"/>
      <c r="U27" s="32">
        <f t="shared" si="1"/>
        <v>0</v>
      </c>
      <c r="V27" s="280">
        <v>4</v>
      </c>
      <c r="W27" s="137"/>
      <c r="X27" s="215"/>
      <c r="Y27" s="294">
        <v>46508</v>
      </c>
      <c r="Z27" s="199"/>
    </row>
    <row r="28" spans="1:26" s="2" customFormat="1" ht="12.75" customHeight="1">
      <c r="A28" s="309" t="s">
        <v>1522</v>
      </c>
      <c r="B28" s="310">
        <v>81154127</v>
      </c>
      <c r="C28" s="310">
        <v>984683</v>
      </c>
      <c r="D28" s="311">
        <v>5999076222537</v>
      </c>
      <c r="E28" s="309">
        <v>26005010130</v>
      </c>
      <c r="F28" s="309">
        <v>1806909000</v>
      </c>
      <c r="G28" s="5" t="s">
        <v>170</v>
      </c>
      <c r="H28" s="8" t="s">
        <v>794</v>
      </c>
      <c r="I28" s="312" t="s">
        <v>797</v>
      </c>
      <c r="J28" s="316" t="s">
        <v>599</v>
      </c>
      <c r="K28" s="43" t="s">
        <v>163</v>
      </c>
      <c r="L28" s="78">
        <v>7</v>
      </c>
      <c r="M28" s="206">
        <v>1.6469041095890409</v>
      </c>
      <c r="N28" s="73"/>
      <c r="O28" s="197">
        <f t="shared" si="0"/>
        <v>69.828734246575337</v>
      </c>
      <c r="P28" s="174">
        <v>1.4</v>
      </c>
      <c r="Q28" s="174">
        <f t="shared" si="3"/>
        <v>1.8445326027397257</v>
      </c>
      <c r="R28" s="173">
        <f t="shared" si="2"/>
        <v>97.760227945205457</v>
      </c>
      <c r="S28" s="173">
        <f t="shared" si="4"/>
        <v>27.931493698630121</v>
      </c>
      <c r="T28" s="111"/>
      <c r="U28" s="32">
        <f t="shared" si="1"/>
        <v>0</v>
      </c>
      <c r="V28" s="280">
        <v>28</v>
      </c>
      <c r="W28" s="135" t="s">
        <v>252</v>
      </c>
      <c r="X28" s="215"/>
      <c r="Y28" s="294">
        <v>46539</v>
      </c>
      <c r="Z28" s="199"/>
    </row>
    <row r="29" spans="1:26" s="46" customFormat="1" ht="12.75" customHeight="1">
      <c r="A29" s="309" t="s">
        <v>1523</v>
      </c>
      <c r="B29" s="351">
        <v>81068421</v>
      </c>
      <c r="C29" s="317">
        <v>984684</v>
      </c>
      <c r="D29" s="311">
        <v>5999076219292</v>
      </c>
      <c r="E29" s="309">
        <v>26003020130</v>
      </c>
      <c r="F29" s="315">
        <v>2106909200</v>
      </c>
      <c r="G29" s="5" t="s">
        <v>170</v>
      </c>
      <c r="H29" s="8" t="s">
        <v>784</v>
      </c>
      <c r="I29" s="97" t="s">
        <v>798</v>
      </c>
      <c r="J29" s="54" t="s">
        <v>600</v>
      </c>
      <c r="K29" s="43" t="s">
        <v>163</v>
      </c>
      <c r="L29" s="93">
        <v>17</v>
      </c>
      <c r="M29" s="206">
        <v>1.2351780821917808</v>
      </c>
      <c r="N29" s="73"/>
      <c r="O29" s="197">
        <f t="shared" si="0"/>
        <v>52.371550684931506</v>
      </c>
      <c r="P29" s="174">
        <v>1.4</v>
      </c>
      <c r="Q29" s="174">
        <f t="shared" si="3"/>
        <v>1.3833994520547945</v>
      </c>
      <c r="R29" s="173">
        <f t="shared" si="2"/>
        <v>73.320170958904114</v>
      </c>
      <c r="S29" s="173">
        <f t="shared" si="4"/>
        <v>20.948620273972608</v>
      </c>
      <c r="T29" s="111"/>
      <c r="U29" s="32">
        <f t="shared" si="1"/>
        <v>0</v>
      </c>
      <c r="V29" s="280">
        <v>6</v>
      </c>
      <c r="W29" s="136" t="s">
        <v>251</v>
      </c>
      <c r="X29" s="215"/>
      <c r="Y29" s="294">
        <v>46419</v>
      </c>
      <c r="Z29" s="151"/>
    </row>
    <row r="30" spans="1:26" s="46" customFormat="1" ht="12.75" customHeight="1">
      <c r="A30" s="309" t="s">
        <v>1524</v>
      </c>
      <c r="B30" s="314"/>
      <c r="C30" s="314"/>
      <c r="D30" s="311">
        <v>5999076219308</v>
      </c>
      <c r="E30" s="309">
        <v>26003020230</v>
      </c>
      <c r="F30" s="309">
        <v>1806909000</v>
      </c>
      <c r="G30" s="5" t="s">
        <v>170</v>
      </c>
      <c r="H30" s="8" t="s">
        <v>784</v>
      </c>
      <c r="I30" s="97" t="s">
        <v>798</v>
      </c>
      <c r="J30" s="54" t="s">
        <v>600</v>
      </c>
      <c r="K30" s="43" t="s">
        <v>213</v>
      </c>
      <c r="L30" s="93">
        <v>17</v>
      </c>
      <c r="M30" s="206">
        <v>1.2351780821917808</v>
      </c>
      <c r="N30" s="73"/>
      <c r="O30" s="197">
        <f t="shared" si="0"/>
        <v>52.371550684931506</v>
      </c>
      <c r="P30" s="174">
        <v>1.4</v>
      </c>
      <c r="Q30" s="174">
        <f t="shared" si="3"/>
        <v>1.3833994520547945</v>
      </c>
      <c r="R30" s="173">
        <f t="shared" si="2"/>
        <v>73.320170958904114</v>
      </c>
      <c r="S30" s="173">
        <f t="shared" si="4"/>
        <v>20.948620273972608</v>
      </c>
      <c r="T30" s="111"/>
      <c r="U30" s="32">
        <f t="shared" si="1"/>
        <v>0</v>
      </c>
      <c r="V30" s="280">
        <v>30</v>
      </c>
      <c r="W30" s="136" t="s">
        <v>251</v>
      </c>
      <c r="X30" s="215"/>
      <c r="Y30" s="294">
        <v>46478</v>
      </c>
      <c r="Z30" s="177"/>
    </row>
    <row r="31" spans="1:26" s="46" customFormat="1" ht="12.75" customHeight="1">
      <c r="A31" s="309" t="s">
        <v>1525</v>
      </c>
      <c r="B31" s="314"/>
      <c r="C31" s="314"/>
      <c r="D31" s="311">
        <v>5999076236206</v>
      </c>
      <c r="E31" s="309">
        <v>26003030230</v>
      </c>
      <c r="F31" s="309">
        <v>1806909000</v>
      </c>
      <c r="G31" s="5" t="s">
        <v>170</v>
      </c>
      <c r="H31" s="79" t="s">
        <v>784</v>
      </c>
      <c r="I31" s="312" t="s">
        <v>39</v>
      </c>
      <c r="J31" s="104" t="s">
        <v>594</v>
      </c>
      <c r="K31" s="43" t="s">
        <v>465</v>
      </c>
      <c r="L31" s="15">
        <v>10</v>
      </c>
      <c r="M31" s="206">
        <v>25.178630136986303</v>
      </c>
      <c r="N31" s="289"/>
      <c r="O31" s="197">
        <f t="shared" si="0"/>
        <v>1067.5739178082192</v>
      </c>
      <c r="P31" s="174">
        <v>1.25</v>
      </c>
      <c r="Q31" s="174">
        <f t="shared" si="3"/>
        <v>25.178630136986303</v>
      </c>
      <c r="R31" s="173">
        <f t="shared" si="2"/>
        <v>1334.4673972602741</v>
      </c>
      <c r="S31" s="173">
        <f t="shared" si="4"/>
        <v>266.89347945205486</v>
      </c>
      <c r="T31" s="111"/>
      <c r="U31" s="32">
        <f t="shared" si="1"/>
        <v>0</v>
      </c>
      <c r="V31" s="280"/>
      <c r="W31" s="133" t="s">
        <v>249</v>
      </c>
      <c r="X31" s="237"/>
      <c r="Y31" s="20"/>
      <c r="Z31" s="199"/>
    </row>
    <row r="32" spans="1:26" s="46" customFormat="1" ht="12.75" customHeight="1">
      <c r="A32" s="309" t="s">
        <v>1526</v>
      </c>
      <c r="B32" s="314"/>
      <c r="C32" s="314"/>
      <c r="D32" s="311">
        <v>5999076236190</v>
      </c>
      <c r="E32" s="309">
        <v>26003030130</v>
      </c>
      <c r="F32" s="315">
        <v>1901200000</v>
      </c>
      <c r="G32" s="5" t="s">
        <v>170</v>
      </c>
      <c r="H32" s="8" t="s">
        <v>784</v>
      </c>
      <c r="I32" s="97" t="s">
        <v>39</v>
      </c>
      <c r="J32" s="54" t="s">
        <v>594</v>
      </c>
      <c r="K32" s="43" t="s">
        <v>163</v>
      </c>
      <c r="L32" s="93">
        <v>10</v>
      </c>
      <c r="M32" s="206">
        <v>25.178630136986303</v>
      </c>
      <c r="N32" s="73"/>
      <c r="O32" s="197">
        <f t="shared" si="0"/>
        <v>1067.5739178082192</v>
      </c>
      <c r="P32" s="174">
        <v>1.25</v>
      </c>
      <c r="Q32" s="174">
        <f t="shared" si="3"/>
        <v>25.178630136986303</v>
      </c>
      <c r="R32" s="173">
        <f t="shared" si="2"/>
        <v>1334.4673972602741</v>
      </c>
      <c r="S32" s="173">
        <f t="shared" si="4"/>
        <v>266.89347945205486</v>
      </c>
      <c r="T32" s="111"/>
      <c r="U32" s="32">
        <f t="shared" si="1"/>
        <v>0</v>
      </c>
      <c r="V32" s="280">
        <v>4</v>
      </c>
      <c r="W32" s="133" t="s">
        <v>249</v>
      </c>
      <c r="X32" s="215"/>
      <c r="Y32" s="294">
        <v>46419</v>
      </c>
      <c r="Z32" s="177"/>
    </row>
    <row r="33" spans="1:26" s="46" customFormat="1" ht="12.75" customHeight="1">
      <c r="A33" s="309" t="s">
        <v>1527</v>
      </c>
      <c r="B33" s="314"/>
      <c r="C33" s="314"/>
      <c r="D33" s="311">
        <v>5999076232055</v>
      </c>
      <c r="E33" s="309">
        <v>26006010200</v>
      </c>
      <c r="F33" s="309">
        <v>1806909000</v>
      </c>
      <c r="G33" s="5" t="s">
        <v>170</v>
      </c>
      <c r="H33" s="8" t="s">
        <v>795</v>
      </c>
      <c r="I33" s="97" t="s">
        <v>445</v>
      </c>
      <c r="J33" s="54" t="s">
        <v>603</v>
      </c>
      <c r="K33" s="43" t="s">
        <v>213</v>
      </c>
      <c r="L33" s="93">
        <v>10</v>
      </c>
      <c r="M33" s="206">
        <v>17.260821917808219</v>
      </c>
      <c r="N33" s="73"/>
      <c r="O33" s="197">
        <f t="shared" si="0"/>
        <v>731.85884931506848</v>
      </c>
      <c r="P33" s="174">
        <v>1.3</v>
      </c>
      <c r="Q33" s="174">
        <f t="shared" si="3"/>
        <v>17.951254794520551</v>
      </c>
      <c r="R33" s="173">
        <f t="shared" si="2"/>
        <v>951.41650410958925</v>
      </c>
      <c r="S33" s="173">
        <f t="shared" si="4"/>
        <v>219.55765479452077</v>
      </c>
      <c r="T33" s="111"/>
      <c r="U33" s="32">
        <f t="shared" si="1"/>
        <v>0</v>
      </c>
      <c r="V33" s="280">
        <v>3</v>
      </c>
      <c r="W33" s="134" t="s">
        <v>250</v>
      </c>
      <c r="X33" s="215"/>
      <c r="Y33" s="294">
        <v>46631</v>
      </c>
      <c r="Z33" s="151"/>
    </row>
    <row r="34" spans="1:26" s="46" customFormat="1" ht="12.75" customHeight="1">
      <c r="A34" s="309" t="s">
        <v>1528</v>
      </c>
      <c r="B34" s="314"/>
      <c r="C34" s="314"/>
      <c r="D34" s="311">
        <v>5999076232062</v>
      </c>
      <c r="E34" s="309">
        <v>26006010300</v>
      </c>
      <c r="F34" s="315">
        <v>2106909200</v>
      </c>
      <c r="G34" s="5" t="s">
        <v>170</v>
      </c>
      <c r="H34" s="8" t="s">
        <v>795</v>
      </c>
      <c r="I34" s="97" t="s">
        <v>445</v>
      </c>
      <c r="J34" s="54" t="s">
        <v>603</v>
      </c>
      <c r="K34" s="43" t="s">
        <v>164</v>
      </c>
      <c r="L34" s="93">
        <v>10</v>
      </c>
      <c r="M34" s="206">
        <v>17.260821917808219</v>
      </c>
      <c r="N34" s="73"/>
      <c r="O34" s="197">
        <f t="shared" si="0"/>
        <v>731.85884931506848</v>
      </c>
      <c r="P34" s="174">
        <v>1.3</v>
      </c>
      <c r="Q34" s="174">
        <f t="shared" si="3"/>
        <v>17.951254794520551</v>
      </c>
      <c r="R34" s="173">
        <f t="shared" si="2"/>
        <v>951.41650410958925</v>
      </c>
      <c r="S34" s="173">
        <f t="shared" si="4"/>
        <v>219.55765479452077</v>
      </c>
      <c r="T34" s="111"/>
      <c r="U34" s="32">
        <f t="shared" si="1"/>
        <v>0</v>
      </c>
      <c r="V34" s="280">
        <v>8</v>
      </c>
      <c r="W34" s="133" t="s">
        <v>249</v>
      </c>
      <c r="X34" s="215"/>
      <c r="Y34" s="294">
        <v>46844</v>
      </c>
      <c r="Z34" s="151"/>
    </row>
    <row r="35" spans="1:26" s="47" customFormat="1" ht="12.75" customHeight="1">
      <c r="A35" s="309" t="s">
        <v>1529</v>
      </c>
      <c r="B35" s="314"/>
      <c r="C35" s="314"/>
      <c r="D35" s="311">
        <v>5999076251131</v>
      </c>
      <c r="E35" s="309">
        <v>26029020000</v>
      </c>
      <c r="F35" s="315">
        <v>1901909900</v>
      </c>
      <c r="G35" s="5" t="s">
        <v>170</v>
      </c>
      <c r="H35" s="79" t="s">
        <v>1247</v>
      </c>
      <c r="I35" s="163" t="s">
        <v>1242</v>
      </c>
      <c r="J35" s="104" t="s">
        <v>594</v>
      </c>
      <c r="K35" s="43"/>
      <c r="L35" s="290">
        <v>10</v>
      </c>
      <c r="M35" s="206">
        <v>19.636164383561646</v>
      </c>
      <c r="N35" s="73"/>
      <c r="O35" s="197">
        <f t="shared" si="0"/>
        <v>832.5733698630138</v>
      </c>
      <c r="P35" s="174">
        <v>1.3</v>
      </c>
      <c r="Q35" s="174">
        <f>M35*0.8*P35</f>
        <v>20.421610958904115</v>
      </c>
      <c r="R35" s="173">
        <f t="shared" si="2"/>
        <v>1082.3453808219181</v>
      </c>
      <c r="S35" s="173">
        <f>R35-O35</f>
        <v>249.77201095890427</v>
      </c>
      <c r="T35" s="153"/>
      <c r="U35" s="32">
        <f t="shared" si="1"/>
        <v>0</v>
      </c>
      <c r="V35" s="280">
        <v>33</v>
      </c>
      <c r="W35" s="133" t="s">
        <v>249</v>
      </c>
      <c r="X35" s="215"/>
      <c r="Y35" s="294">
        <v>46844</v>
      </c>
      <c r="Z35" s="20"/>
    </row>
    <row r="36" spans="1:26" s="47" customFormat="1" ht="12.75" customHeight="1">
      <c r="A36" s="309" t="s">
        <v>1530</v>
      </c>
      <c r="B36" s="314"/>
      <c r="C36" s="314"/>
      <c r="D36" s="311">
        <v>5999076257355</v>
      </c>
      <c r="E36" s="309">
        <v>26029020200</v>
      </c>
      <c r="F36" s="315">
        <v>1901909900</v>
      </c>
      <c r="G36" s="5" t="s">
        <v>170</v>
      </c>
      <c r="H36" s="79" t="s">
        <v>1247</v>
      </c>
      <c r="I36" s="163" t="s">
        <v>1242</v>
      </c>
      <c r="J36" s="104" t="s">
        <v>594</v>
      </c>
      <c r="K36" s="147" t="s">
        <v>1404</v>
      </c>
      <c r="L36" s="290">
        <v>10</v>
      </c>
      <c r="M36" s="206">
        <v>19.636164383561646</v>
      </c>
      <c r="N36" s="73"/>
      <c r="O36" s="197">
        <f t="shared" si="0"/>
        <v>832.5733698630138</v>
      </c>
      <c r="P36" s="174">
        <v>1.3</v>
      </c>
      <c r="Q36" s="174">
        <f>M36*0.8*P36</f>
        <v>20.421610958904115</v>
      </c>
      <c r="R36" s="173">
        <f t="shared" si="2"/>
        <v>1082.3453808219181</v>
      </c>
      <c r="S36" s="173">
        <f>R36-O36</f>
        <v>249.77201095890427</v>
      </c>
      <c r="T36" s="153"/>
      <c r="U36" s="32">
        <f t="shared" si="1"/>
        <v>0</v>
      </c>
      <c r="V36" s="280">
        <v>13</v>
      </c>
      <c r="W36" s="133" t="s">
        <v>249</v>
      </c>
      <c r="X36" s="215"/>
      <c r="Y36" s="294">
        <v>46874</v>
      </c>
      <c r="Z36" s="20"/>
    </row>
    <row r="37" spans="1:26" s="47" customFormat="1" ht="12.75" customHeight="1">
      <c r="A37" s="309" t="s">
        <v>3121</v>
      </c>
      <c r="B37" s="314"/>
      <c r="C37" s="314"/>
      <c r="D37" s="311">
        <v>5999076259533</v>
      </c>
      <c r="E37" s="309">
        <v>26029030000</v>
      </c>
      <c r="F37" s="315">
        <v>1901909900</v>
      </c>
      <c r="G37" s="5" t="s">
        <v>170</v>
      </c>
      <c r="H37" s="79" t="s">
        <v>1247</v>
      </c>
      <c r="I37" s="163" t="s">
        <v>1242</v>
      </c>
      <c r="J37" s="104" t="s">
        <v>1267</v>
      </c>
      <c r="K37" s="147"/>
      <c r="L37" s="290">
        <v>2</v>
      </c>
      <c r="M37" s="206">
        <v>28.820821917808217</v>
      </c>
      <c r="N37" s="73"/>
      <c r="O37" s="197">
        <f t="shared" si="0"/>
        <v>1222.0028493150685</v>
      </c>
      <c r="P37" s="174">
        <v>1.25</v>
      </c>
      <c r="Q37" s="174">
        <f>M37*0.8*P37</f>
        <v>28.820821917808217</v>
      </c>
      <c r="R37" s="173">
        <f t="shared" si="2"/>
        <v>1527.5035616438356</v>
      </c>
      <c r="S37" s="173">
        <f>R37-O37</f>
        <v>305.50071232876712</v>
      </c>
      <c r="T37" s="153"/>
      <c r="U37" s="32">
        <f t="shared" si="1"/>
        <v>0</v>
      </c>
      <c r="V37" s="280">
        <v>4</v>
      </c>
      <c r="W37" s="137"/>
      <c r="X37" s="215"/>
      <c r="Y37" s="294">
        <v>46905</v>
      </c>
      <c r="Z37" s="20"/>
    </row>
    <row r="38" spans="1:26" s="2" customFormat="1" ht="12.75" customHeight="1">
      <c r="A38" s="309" t="s">
        <v>1531</v>
      </c>
      <c r="B38" s="310"/>
      <c r="C38" s="310"/>
      <c r="D38" s="311">
        <v>5999076233762</v>
      </c>
      <c r="E38" s="309">
        <v>26009010100</v>
      </c>
      <c r="F38" s="315">
        <v>2106905900</v>
      </c>
      <c r="G38" s="80" t="s">
        <v>170</v>
      </c>
      <c r="H38" s="8" t="s">
        <v>796</v>
      </c>
      <c r="I38" s="312" t="s">
        <v>666</v>
      </c>
      <c r="J38" s="316" t="s">
        <v>596</v>
      </c>
      <c r="K38" s="43" t="s">
        <v>32</v>
      </c>
      <c r="L38" s="78">
        <v>10</v>
      </c>
      <c r="M38" s="206">
        <v>6.3357990867579916</v>
      </c>
      <c r="N38" s="73"/>
      <c r="O38" s="197">
        <f t="shared" si="0"/>
        <v>268.63788127853888</v>
      </c>
      <c r="P38" s="174">
        <v>1.6</v>
      </c>
      <c r="Q38" s="174">
        <f t="shared" ref="Q38:Q55" si="7">M38*0.8*P38</f>
        <v>8.1098228310502289</v>
      </c>
      <c r="R38" s="173">
        <f t="shared" si="2"/>
        <v>429.82061004566214</v>
      </c>
      <c r="S38" s="173">
        <f t="shared" ref="S38:S55" si="8">R38-O38</f>
        <v>161.18272876712325</v>
      </c>
      <c r="T38" s="111"/>
      <c r="U38" s="32">
        <f t="shared" si="1"/>
        <v>0</v>
      </c>
      <c r="V38" s="280">
        <v>16</v>
      </c>
      <c r="W38" s="134" t="s">
        <v>250</v>
      </c>
      <c r="X38" s="215"/>
      <c r="Y38" s="294">
        <v>46905</v>
      </c>
      <c r="Z38" s="199"/>
    </row>
    <row r="39" spans="1:26" s="2" customFormat="1" ht="12.75" customHeight="1">
      <c r="A39" s="309" t="s">
        <v>1532</v>
      </c>
      <c r="B39" s="310"/>
      <c r="C39" s="310"/>
      <c r="D39" s="311">
        <v>5999076233779</v>
      </c>
      <c r="E39" s="309">
        <v>26009010200</v>
      </c>
      <c r="F39" s="315">
        <v>2106905900</v>
      </c>
      <c r="G39" s="80" t="s">
        <v>170</v>
      </c>
      <c r="H39" s="8" t="s">
        <v>796</v>
      </c>
      <c r="I39" s="312" t="s">
        <v>666</v>
      </c>
      <c r="J39" s="316" t="s">
        <v>596</v>
      </c>
      <c r="K39" s="43" t="s">
        <v>454</v>
      </c>
      <c r="L39" s="78">
        <v>10</v>
      </c>
      <c r="M39" s="206">
        <v>6.3357990867579916</v>
      </c>
      <c r="N39" s="73"/>
      <c r="O39" s="197">
        <f t="shared" si="0"/>
        <v>268.63788127853888</v>
      </c>
      <c r="P39" s="174">
        <v>1.6</v>
      </c>
      <c r="Q39" s="174">
        <f t="shared" si="7"/>
        <v>8.1098228310502289</v>
      </c>
      <c r="R39" s="173">
        <f t="shared" si="2"/>
        <v>429.82061004566214</v>
      </c>
      <c r="S39" s="173">
        <f t="shared" si="8"/>
        <v>161.18272876712325</v>
      </c>
      <c r="T39" s="111"/>
      <c r="U39" s="32">
        <f t="shared" si="1"/>
        <v>0</v>
      </c>
      <c r="V39" s="280">
        <v>10</v>
      </c>
      <c r="W39" s="134" t="s">
        <v>250</v>
      </c>
      <c r="X39" s="215"/>
      <c r="Y39" s="294">
        <v>46874</v>
      </c>
      <c r="Z39" s="199"/>
    </row>
    <row r="40" spans="1:26" s="2" customFormat="1" ht="12.75" customHeight="1">
      <c r="A40" s="309" t="s">
        <v>1533</v>
      </c>
      <c r="B40" s="310"/>
      <c r="C40" s="310"/>
      <c r="D40" s="311">
        <v>5999076233786</v>
      </c>
      <c r="E40" s="309">
        <v>26009010300</v>
      </c>
      <c r="F40" s="315">
        <v>2106905900</v>
      </c>
      <c r="G40" s="80" t="s">
        <v>170</v>
      </c>
      <c r="H40" s="8" t="s">
        <v>796</v>
      </c>
      <c r="I40" s="312" t="s">
        <v>666</v>
      </c>
      <c r="J40" s="316" t="s">
        <v>596</v>
      </c>
      <c r="K40" s="43" t="s">
        <v>3</v>
      </c>
      <c r="L40" s="78">
        <v>10</v>
      </c>
      <c r="M40" s="206">
        <v>6.3357990867579916</v>
      </c>
      <c r="N40" s="73"/>
      <c r="O40" s="197">
        <f t="shared" si="0"/>
        <v>268.63788127853888</v>
      </c>
      <c r="P40" s="174">
        <v>1.6</v>
      </c>
      <c r="Q40" s="174">
        <f t="shared" si="7"/>
        <v>8.1098228310502289</v>
      </c>
      <c r="R40" s="173">
        <f t="shared" si="2"/>
        <v>429.82061004566214</v>
      </c>
      <c r="S40" s="173">
        <f t="shared" si="8"/>
        <v>161.18272876712325</v>
      </c>
      <c r="T40" s="111"/>
      <c r="U40" s="32">
        <f t="shared" si="1"/>
        <v>0</v>
      </c>
      <c r="V40" s="280">
        <v>6</v>
      </c>
      <c r="W40" s="134" t="s">
        <v>250</v>
      </c>
      <c r="X40" s="215"/>
      <c r="Y40" s="294">
        <v>46874</v>
      </c>
      <c r="Z40" s="199"/>
    </row>
    <row r="41" spans="1:26" s="2" customFormat="1" ht="12.75" customHeight="1">
      <c r="A41" s="309" t="s">
        <v>1534</v>
      </c>
      <c r="B41" s="310"/>
      <c r="C41" s="310"/>
      <c r="D41" s="311">
        <v>5999076233793</v>
      </c>
      <c r="E41" s="309">
        <v>26009010400</v>
      </c>
      <c r="F41" s="315">
        <v>2106905900</v>
      </c>
      <c r="G41" s="80" t="s">
        <v>170</v>
      </c>
      <c r="H41" s="8" t="s">
        <v>796</v>
      </c>
      <c r="I41" s="312" t="s">
        <v>666</v>
      </c>
      <c r="J41" s="316" t="s">
        <v>596</v>
      </c>
      <c r="K41" s="43" t="s">
        <v>214</v>
      </c>
      <c r="L41" s="78">
        <v>10</v>
      </c>
      <c r="M41" s="206">
        <v>6.3357990867579916</v>
      </c>
      <c r="N41" s="73"/>
      <c r="O41" s="197">
        <f t="shared" si="0"/>
        <v>268.63788127853888</v>
      </c>
      <c r="P41" s="174">
        <v>1.6</v>
      </c>
      <c r="Q41" s="174">
        <f t="shared" si="7"/>
        <v>8.1098228310502289</v>
      </c>
      <c r="R41" s="173">
        <f t="shared" si="2"/>
        <v>429.82061004566214</v>
      </c>
      <c r="S41" s="173">
        <f t="shared" si="8"/>
        <v>161.18272876712325</v>
      </c>
      <c r="T41" s="111"/>
      <c r="U41" s="32">
        <f t="shared" si="1"/>
        <v>0</v>
      </c>
      <c r="V41" s="280">
        <v>7</v>
      </c>
      <c r="W41" s="133" t="s">
        <v>249</v>
      </c>
      <c r="X41" s="215"/>
      <c r="Y41" s="294">
        <v>46874</v>
      </c>
      <c r="Z41" s="199"/>
    </row>
    <row r="42" spans="1:26" s="2" customFormat="1" ht="12.75" customHeight="1">
      <c r="A42" s="309" t="s">
        <v>1535</v>
      </c>
      <c r="B42" s="310"/>
      <c r="C42" s="310"/>
      <c r="D42" s="311">
        <v>5999076233816</v>
      </c>
      <c r="E42" s="309">
        <v>26009010600</v>
      </c>
      <c r="F42" s="315">
        <v>2106905900</v>
      </c>
      <c r="G42" s="80" t="s">
        <v>170</v>
      </c>
      <c r="H42" s="8" t="s">
        <v>796</v>
      </c>
      <c r="I42" s="312" t="s">
        <v>666</v>
      </c>
      <c r="J42" s="316" t="s">
        <v>596</v>
      </c>
      <c r="K42" s="43" t="s">
        <v>455</v>
      </c>
      <c r="L42" s="78">
        <v>10</v>
      </c>
      <c r="M42" s="206">
        <v>6.3357990867579916</v>
      </c>
      <c r="N42" s="73"/>
      <c r="O42" s="197">
        <f t="shared" si="0"/>
        <v>268.63788127853888</v>
      </c>
      <c r="P42" s="174">
        <v>1.6</v>
      </c>
      <c r="Q42" s="174">
        <f t="shared" si="7"/>
        <v>8.1098228310502289</v>
      </c>
      <c r="R42" s="173">
        <f t="shared" si="2"/>
        <v>429.82061004566214</v>
      </c>
      <c r="S42" s="173">
        <f t="shared" si="8"/>
        <v>161.18272876712325</v>
      </c>
      <c r="T42" s="111"/>
      <c r="U42" s="32">
        <f t="shared" si="1"/>
        <v>0</v>
      </c>
      <c r="V42" s="280">
        <v>8</v>
      </c>
      <c r="W42" s="133" t="s">
        <v>249</v>
      </c>
      <c r="X42" s="215"/>
      <c r="Y42" s="294">
        <v>46874</v>
      </c>
      <c r="Z42" s="199"/>
    </row>
    <row r="43" spans="1:26" s="2" customFormat="1" ht="12.75" customHeight="1">
      <c r="A43" s="309" t="s">
        <v>1536</v>
      </c>
      <c r="B43" s="310"/>
      <c r="C43" s="310"/>
      <c r="D43" s="311">
        <v>5999076233823</v>
      </c>
      <c r="E43" s="309">
        <v>26009010700</v>
      </c>
      <c r="F43" s="315">
        <v>2106905900</v>
      </c>
      <c r="G43" s="80" t="s">
        <v>170</v>
      </c>
      <c r="H43" s="8" t="s">
        <v>796</v>
      </c>
      <c r="I43" s="312" t="s">
        <v>666</v>
      </c>
      <c r="J43" s="316" t="s">
        <v>596</v>
      </c>
      <c r="K43" s="43" t="s">
        <v>456</v>
      </c>
      <c r="L43" s="78">
        <v>10</v>
      </c>
      <c r="M43" s="206">
        <v>6.3357990867579916</v>
      </c>
      <c r="N43" s="73"/>
      <c r="O43" s="197">
        <f t="shared" si="0"/>
        <v>268.63788127853888</v>
      </c>
      <c r="P43" s="174">
        <v>1.6</v>
      </c>
      <c r="Q43" s="174">
        <f t="shared" si="7"/>
        <v>8.1098228310502289</v>
      </c>
      <c r="R43" s="173">
        <f t="shared" si="2"/>
        <v>429.82061004566214</v>
      </c>
      <c r="S43" s="173">
        <f t="shared" si="8"/>
        <v>161.18272876712325</v>
      </c>
      <c r="T43" s="111"/>
      <c r="U43" s="32">
        <f t="shared" si="1"/>
        <v>0</v>
      </c>
      <c r="V43" s="280">
        <v>13</v>
      </c>
      <c r="W43" s="134" t="s">
        <v>250</v>
      </c>
      <c r="X43" s="215"/>
      <c r="Y43" s="294">
        <v>46874</v>
      </c>
      <c r="Z43" s="199"/>
    </row>
    <row r="44" spans="1:26" s="2" customFormat="1" ht="12.75" customHeight="1">
      <c r="A44" s="309" t="s">
        <v>1537</v>
      </c>
      <c r="B44" s="310"/>
      <c r="C44" s="310"/>
      <c r="D44" s="311">
        <v>5999076233830</v>
      </c>
      <c r="E44" s="309">
        <v>26009010800</v>
      </c>
      <c r="F44" s="315">
        <v>2106905900</v>
      </c>
      <c r="G44" s="80" t="s">
        <v>170</v>
      </c>
      <c r="H44" s="8" t="s">
        <v>796</v>
      </c>
      <c r="I44" s="312" t="s">
        <v>666</v>
      </c>
      <c r="J44" s="316" t="s">
        <v>596</v>
      </c>
      <c r="K44" s="43" t="s">
        <v>457</v>
      </c>
      <c r="L44" s="78">
        <v>10</v>
      </c>
      <c r="M44" s="206">
        <v>6.3357990867579916</v>
      </c>
      <c r="N44" s="73"/>
      <c r="O44" s="197">
        <f t="shared" si="0"/>
        <v>268.63788127853888</v>
      </c>
      <c r="P44" s="174">
        <v>1.6</v>
      </c>
      <c r="Q44" s="174">
        <f t="shared" si="7"/>
        <v>8.1098228310502289</v>
      </c>
      <c r="R44" s="173">
        <f t="shared" si="2"/>
        <v>429.82061004566214</v>
      </c>
      <c r="S44" s="173">
        <f t="shared" si="8"/>
        <v>161.18272876712325</v>
      </c>
      <c r="T44" s="111"/>
      <c r="U44" s="32">
        <f t="shared" si="1"/>
        <v>0</v>
      </c>
      <c r="V44" s="280">
        <v>7</v>
      </c>
      <c r="W44" s="134" t="s">
        <v>250</v>
      </c>
      <c r="X44" s="215"/>
      <c r="Y44" s="294">
        <v>46844</v>
      </c>
      <c r="Z44" s="199"/>
    </row>
    <row r="45" spans="1:26" s="2" customFormat="1" ht="12.75" customHeight="1">
      <c r="A45" s="309" t="s">
        <v>1538</v>
      </c>
      <c r="B45" s="310"/>
      <c r="C45" s="310"/>
      <c r="D45" s="311">
        <v>5999076233847</v>
      </c>
      <c r="E45" s="309">
        <v>26009010900</v>
      </c>
      <c r="F45" s="315">
        <v>2106905900</v>
      </c>
      <c r="G45" s="80" t="s">
        <v>170</v>
      </c>
      <c r="H45" s="8" t="s">
        <v>796</v>
      </c>
      <c r="I45" s="312" t="s">
        <v>666</v>
      </c>
      <c r="J45" s="316" t="s">
        <v>596</v>
      </c>
      <c r="K45" s="43" t="s">
        <v>458</v>
      </c>
      <c r="L45" s="78">
        <v>10</v>
      </c>
      <c r="M45" s="206">
        <v>6.3357990867579916</v>
      </c>
      <c r="N45" s="289"/>
      <c r="O45" s="197">
        <f t="shared" si="0"/>
        <v>268.63788127853888</v>
      </c>
      <c r="P45" s="174">
        <v>1.6</v>
      </c>
      <c r="Q45" s="174">
        <f t="shared" si="7"/>
        <v>8.1098228310502289</v>
      </c>
      <c r="R45" s="173">
        <f t="shared" si="2"/>
        <v>429.82061004566214</v>
      </c>
      <c r="S45" s="173">
        <f t="shared" si="8"/>
        <v>161.18272876712325</v>
      </c>
      <c r="T45" s="111"/>
      <c r="U45" s="32">
        <f t="shared" si="1"/>
        <v>0</v>
      </c>
      <c r="V45" s="280">
        <v>10</v>
      </c>
      <c r="W45" s="134" t="s">
        <v>250</v>
      </c>
      <c r="X45" s="215"/>
      <c r="Y45" s="294">
        <v>46905</v>
      </c>
      <c r="Z45" s="199"/>
    </row>
    <row r="46" spans="1:26" s="2" customFormat="1" ht="12.75" customHeight="1">
      <c r="A46" s="309" t="s">
        <v>1539</v>
      </c>
      <c r="B46" s="310"/>
      <c r="C46" s="310"/>
      <c r="D46" s="311">
        <v>5999076233854</v>
      </c>
      <c r="E46" s="309">
        <v>26009011000</v>
      </c>
      <c r="F46" s="315">
        <v>2106905900</v>
      </c>
      <c r="G46" s="80" t="s">
        <v>170</v>
      </c>
      <c r="H46" s="8" t="s">
        <v>796</v>
      </c>
      <c r="I46" s="312" t="s">
        <v>666</v>
      </c>
      <c r="J46" s="316" t="s">
        <v>596</v>
      </c>
      <c r="K46" s="43" t="s">
        <v>77</v>
      </c>
      <c r="L46" s="78">
        <v>10</v>
      </c>
      <c r="M46" s="206">
        <v>6.3357990867579916</v>
      </c>
      <c r="N46" s="73"/>
      <c r="O46" s="197">
        <f t="shared" si="0"/>
        <v>268.63788127853888</v>
      </c>
      <c r="P46" s="174">
        <v>1.6</v>
      </c>
      <c r="Q46" s="174">
        <f t="shared" si="7"/>
        <v>8.1098228310502289</v>
      </c>
      <c r="R46" s="173">
        <f t="shared" si="2"/>
        <v>429.82061004566214</v>
      </c>
      <c r="S46" s="173">
        <f t="shared" si="8"/>
        <v>161.18272876712325</v>
      </c>
      <c r="T46" s="111"/>
      <c r="U46" s="32">
        <f t="shared" si="1"/>
        <v>0</v>
      </c>
      <c r="V46" s="280">
        <v>6</v>
      </c>
      <c r="W46" s="134" t="s">
        <v>250</v>
      </c>
      <c r="X46" s="215"/>
      <c r="Y46" s="294">
        <v>46874</v>
      </c>
      <c r="Z46" s="199"/>
    </row>
    <row r="47" spans="1:26" s="2" customFormat="1" ht="12.75" customHeight="1">
      <c r="A47" s="309" t="s">
        <v>1540</v>
      </c>
      <c r="B47" s="310"/>
      <c r="C47" s="310"/>
      <c r="D47" s="311">
        <v>5999076233120</v>
      </c>
      <c r="E47" s="309">
        <v>26008010100</v>
      </c>
      <c r="F47" s="309">
        <v>2103200000</v>
      </c>
      <c r="G47" s="80" t="s">
        <v>170</v>
      </c>
      <c r="H47" s="8" t="s">
        <v>792</v>
      </c>
      <c r="I47" s="312" t="s">
        <v>667</v>
      </c>
      <c r="J47" s="316" t="s">
        <v>597</v>
      </c>
      <c r="K47" s="43" t="s">
        <v>459</v>
      </c>
      <c r="L47" s="78">
        <v>6</v>
      </c>
      <c r="M47" s="206">
        <v>5.9038127853881264</v>
      </c>
      <c r="N47" s="73"/>
      <c r="O47" s="197">
        <f t="shared" si="0"/>
        <v>250.32166210045659</v>
      </c>
      <c r="P47" s="174">
        <v>1.7</v>
      </c>
      <c r="Q47" s="174">
        <f t="shared" si="7"/>
        <v>8.0291853881278517</v>
      </c>
      <c r="R47" s="173">
        <f t="shared" si="2"/>
        <v>425.54682557077615</v>
      </c>
      <c r="S47" s="173">
        <f t="shared" si="8"/>
        <v>175.22516347031956</v>
      </c>
      <c r="T47" s="111"/>
      <c r="U47" s="32">
        <f t="shared" si="1"/>
        <v>0</v>
      </c>
      <c r="V47" s="280">
        <v>5</v>
      </c>
      <c r="W47" s="134" t="s">
        <v>250</v>
      </c>
      <c r="X47" s="215"/>
      <c r="Y47" s="294">
        <v>46661</v>
      </c>
      <c r="Z47" s="199"/>
    </row>
    <row r="48" spans="1:26" s="2" customFormat="1" ht="12.75" customHeight="1">
      <c r="A48" s="309" t="s">
        <v>1541</v>
      </c>
      <c r="B48" s="310"/>
      <c r="C48" s="310"/>
      <c r="D48" s="311">
        <v>5999076233144</v>
      </c>
      <c r="E48" s="309">
        <v>26008010300</v>
      </c>
      <c r="F48" s="309">
        <v>2103909000</v>
      </c>
      <c r="G48" s="80" t="s">
        <v>170</v>
      </c>
      <c r="H48" s="8" t="s">
        <v>792</v>
      </c>
      <c r="I48" s="312" t="s">
        <v>667</v>
      </c>
      <c r="J48" s="316" t="s">
        <v>597</v>
      </c>
      <c r="K48" s="43" t="s">
        <v>460</v>
      </c>
      <c r="L48" s="78">
        <v>6</v>
      </c>
      <c r="M48" s="206">
        <v>5.9038127853881264</v>
      </c>
      <c r="N48" s="73"/>
      <c r="O48" s="197">
        <f t="shared" si="0"/>
        <v>250.32166210045659</v>
      </c>
      <c r="P48" s="174">
        <v>1.7</v>
      </c>
      <c r="Q48" s="174">
        <f t="shared" si="7"/>
        <v>8.0291853881278517</v>
      </c>
      <c r="R48" s="173">
        <f t="shared" si="2"/>
        <v>425.54682557077615</v>
      </c>
      <c r="S48" s="173">
        <f t="shared" si="8"/>
        <v>175.22516347031956</v>
      </c>
      <c r="T48" s="111"/>
      <c r="U48" s="32">
        <f t="shared" si="1"/>
        <v>0</v>
      </c>
      <c r="V48" s="280">
        <v>7</v>
      </c>
      <c r="W48" s="134" t="s">
        <v>250</v>
      </c>
      <c r="X48" s="215"/>
      <c r="Y48" s="294">
        <v>46508</v>
      </c>
      <c r="Z48" s="199"/>
    </row>
    <row r="49" spans="1:26" s="2" customFormat="1" ht="12.75" customHeight="1">
      <c r="A49" s="309" t="s">
        <v>1542</v>
      </c>
      <c r="B49" s="310"/>
      <c r="C49" s="310"/>
      <c r="D49" s="311">
        <v>5999076233151</v>
      </c>
      <c r="E49" s="309">
        <v>26008010400</v>
      </c>
      <c r="F49" s="309">
        <v>2103909000</v>
      </c>
      <c r="G49" s="80" t="s">
        <v>170</v>
      </c>
      <c r="H49" s="8" t="s">
        <v>792</v>
      </c>
      <c r="I49" s="312" t="s">
        <v>667</v>
      </c>
      <c r="J49" s="316" t="s">
        <v>597</v>
      </c>
      <c r="K49" s="43" t="s">
        <v>461</v>
      </c>
      <c r="L49" s="78">
        <v>6</v>
      </c>
      <c r="M49" s="206">
        <v>5.9038127853881264</v>
      </c>
      <c r="N49" s="73"/>
      <c r="O49" s="197">
        <f t="shared" si="0"/>
        <v>250.32166210045659</v>
      </c>
      <c r="P49" s="174">
        <v>1.7</v>
      </c>
      <c r="Q49" s="174">
        <f t="shared" si="7"/>
        <v>8.0291853881278517</v>
      </c>
      <c r="R49" s="173">
        <f t="shared" si="2"/>
        <v>425.54682557077615</v>
      </c>
      <c r="S49" s="173">
        <f t="shared" si="8"/>
        <v>175.22516347031956</v>
      </c>
      <c r="T49" s="111"/>
      <c r="U49" s="32">
        <f t="shared" si="1"/>
        <v>0</v>
      </c>
      <c r="V49" s="280">
        <v>2</v>
      </c>
      <c r="W49" s="134" t="s">
        <v>250</v>
      </c>
      <c r="X49" s="215"/>
      <c r="Y49" s="294">
        <v>46661</v>
      </c>
      <c r="Z49" s="199"/>
    </row>
    <row r="50" spans="1:26" s="2" customFormat="1" ht="12.75" customHeight="1">
      <c r="A50" s="309" t="s">
        <v>1543</v>
      </c>
      <c r="B50" s="310"/>
      <c r="C50" s="310"/>
      <c r="D50" s="311">
        <v>5999076233168</v>
      </c>
      <c r="E50" s="309">
        <v>26008010500</v>
      </c>
      <c r="F50" s="309">
        <v>2103909000</v>
      </c>
      <c r="G50" s="80" t="s">
        <v>170</v>
      </c>
      <c r="H50" s="8" t="s">
        <v>792</v>
      </c>
      <c r="I50" s="312" t="s">
        <v>667</v>
      </c>
      <c r="J50" s="316" t="s">
        <v>597</v>
      </c>
      <c r="K50" s="43" t="s">
        <v>462</v>
      </c>
      <c r="L50" s="78">
        <v>6</v>
      </c>
      <c r="M50" s="206">
        <v>5.9038127853881264</v>
      </c>
      <c r="N50" s="73"/>
      <c r="O50" s="197">
        <f t="shared" si="0"/>
        <v>250.32166210045659</v>
      </c>
      <c r="P50" s="174">
        <v>1.7</v>
      </c>
      <c r="Q50" s="174">
        <f t="shared" si="7"/>
        <v>8.0291853881278517</v>
      </c>
      <c r="R50" s="173">
        <f t="shared" si="2"/>
        <v>425.54682557077615</v>
      </c>
      <c r="S50" s="173">
        <f t="shared" si="8"/>
        <v>175.22516347031956</v>
      </c>
      <c r="T50" s="111"/>
      <c r="U50" s="32">
        <f t="shared" si="1"/>
        <v>0</v>
      </c>
      <c r="V50" s="280">
        <v>9</v>
      </c>
      <c r="W50" s="134" t="s">
        <v>250</v>
      </c>
      <c r="X50" s="215"/>
      <c r="Y50" s="294">
        <v>46661</v>
      </c>
      <c r="Z50" s="199"/>
    </row>
    <row r="51" spans="1:26" s="2" customFormat="1" ht="12.75" customHeight="1">
      <c r="A51" s="309" t="s">
        <v>1544</v>
      </c>
      <c r="B51" s="310"/>
      <c r="C51" s="310"/>
      <c r="D51" s="311">
        <v>5999076233175</v>
      </c>
      <c r="E51" s="309">
        <v>26008010600</v>
      </c>
      <c r="F51" s="309">
        <v>2103909000</v>
      </c>
      <c r="G51" s="80" t="s">
        <v>170</v>
      </c>
      <c r="H51" s="8" t="s">
        <v>792</v>
      </c>
      <c r="I51" s="312" t="s">
        <v>667</v>
      </c>
      <c r="J51" s="316" t="s">
        <v>597</v>
      </c>
      <c r="K51" s="43" t="s">
        <v>463</v>
      </c>
      <c r="L51" s="78">
        <v>6</v>
      </c>
      <c r="M51" s="206">
        <v>5.9038127853881264</v>
      </c>
      <c r="N51" s="73"/>
      <c r="O51" s="197">
        <f t="shared" si="0"/>
        <v>250.32166210045659</v>
      </c>
      <c r="P51" s="174">
        <v>1.7</v>
      </c>
      <c r="Q51" s="174">
        <f t="shared" si="7"/>
        <v>8.0291853881278517</v>
      </c>
      <c r="R51" s="173">
        <f t="shared" si="2"/>
        <v>425.54682557077615</v>
      </c>
      <c r="S51" s="173">
        <f t="shared" si="8"/>
        <v>175.22516347031956</v>
      </c>
      <c r="T51" s="111"/>
      <c r="U51" s="32">
        <f t="shared" si="1"/>
        <v>0</v>
      </c>
      <c r="V51" s="280">
        <v>9</v>
      </c>
      <c r="W51" s="134" t="s">
        <v>250</v>
      </c>
      <c r="X51" s="215"/>
      <c r="Y51" s="294">
        <v>46661</v>
      </c>
      <c r="Z51" s="199"/>
    </row>
    <row r="52" spans="1:26" s="2" customFormat="1" ht="12.75" customHeight="1">
      <c r="A52" s="309" t="s">
        <v>1545</v>
      </c>
      <c r="B52" s="310"/>
      <c r="C52" s="310"/>
      <c r="D52" s="311">
        <v>5999076269181</v>
      </c>
      <c r="E52" s="309">
        <v>26008010840</v>
      </c>
      <c r="F52" s="309">
        <v>2103909000</v>
      </c>
      <c r="G52" s="80" t="s">
        <v>170</v>
      </c>
      <c r="H52" s="8" t="s">
        <v>792</v>
      </c>
      <c r="I52" s="312" t="s">
        <v>667</v>
      </c>
      <c r="J52" s="316" t="s">
        <v>597</v>
      </c>
      <c r="K52" s="43" t="s">
        <v>464</v>
      </c>
      <c r="L52" s="78">
        <v>6</v>
      </c>
      <c r="M52" s="206">
        <v>5.9038127853881264</v>
      </c>
      <c r="N52" s="73"/>
      <c r="O52" s="197">
        <f t="shared" si="0"/>
        <v>250.32166210045659</v>
      </c>
      <c r="P52" s="174">
        <v>1.7</v>
      </c>
      <c r="Q52" s="174">
        <f t="shared" si="7"/>
        <v>8.0291853881278517</v>
      </c>
      <c r="R52" s="173">
        <f t="shared" si="2"/>
        <v>425.54682557077615</v>
      </c>
      <c r="S52" s="173">
        <f t="shared" si="8"/>
        <v>175.22516347031956</v>
      </c>
      <c r="T52" s="111"/>
      <c r="U52" s="32">
        <f t="shared" si="1"/>
        <v>0</v>
      </c>
      <c r="V52" s="280">
        <v>5</v>
      </c>
      <c r="W52" s="134" t="s">
        <v>250</v>
      </c>
      <c r="X52" s="215"/>
      <c r="Y52" s="294">
        <v>46661</v>
      </c>
      <c r="Z52" s="199"/>
    </row>
    <row r="53" spans="1:26" s="2" customFormat="1" ht="12.75" customHeight="1">
      <c r="A53" s="309" t="s">
        <v>1546</v>
      </c>
      <c r="B53" s="310">
        <v>80996968</v>
      </c>
      <c r="C53" s="310">
        <v>999114</v>
      </c>
      <c r="D53" s="311">
        <v>5999076233090</v>
      </c>
      <c r="E53" s="309">
        <v>26007010200</v>
      </c>
      <c r="F53" s="315">
        <v>1806909000</v>
      </c>
      <c r="G53" s="80" t="s">
        <v>170</v>
      </c>
      <c r="H53" s="8" t="s">
        <v>793</v>
      </c>
      <c r="I53" s="312" t="s">
        <v>668</v>
      </c>
      <c r="J53" s="316" t="s">
        <v>598</v>
      </c>
      <c r="K53" s="43" t="s">
        <v>465</v>
      </c>
      <c r="L53" s="78">
        <v>6</v>
      </c>
      <c r="M53" s="206">
        <v>6.0478082191780826</v>
      </c>
      <c r="N53" s="73"/>
      <c r="O53" s="197">
        <f t="shared" si="0"/>
        <v>256.42706849315067</v>
      </c>
      <c r="P53" s="174">
        <v>1.6</v>
      </c>
      <c r="Q53" s="174">
        <f t="shared" si="7"/>
        <v>7.7411945205479471</v>
      </c>
      <c r="R53" s="173">
        <f t="shared" si="2"/>
        <v>410.28330958904121</v>
      </c>
      <c r="S53" s="173">
        <f t="shared" si="8"/>
        <v>153.85624109589054</v>
      </c>
      <c r="T53" s="111"/>
      <c r="U53" s="32">
        <f t="shared" si="1"/>
        <v>0</v>
      </c>
      <c r="V53" s="280"/>
      <c r="W53" s="135" t="s">
        <v>252</v>
      </c>
      <c r="X53" s="215"/>
      <c r="Y53" s="20"/>
      <c r="Z53" s="199"/>
    </row>
    <row r="54" spans="1:26" s="2" customFormat="1" ht="12.75" customHeight="1">
      <c r="A54" s="309" t="s">
        <v>1547</v>
      </c>
      <c r="B54" s="310">
        <v>80996969</v>
      </c>
      <c r="C54" s="310"/>
      <c r="D54" s="311">
        <v>5999076233106</v>
      </c>
      <c r="E54" s="309">
        <v>26007010300</v>
      </c>
      <c r="F54" s="315">
        <v>2106905900</v>
      </c>
      <c r="G54" s="80" t="s">
        <v>170</v>
      </c>
      <c r="H54" s="8" t="s">
        <v>793</v>
      </c>
      <c r="I54" s="312" t="s">
        <v>668</v>
      </c>
      <c r="J54" s="316" t="s">
        <v>598</v>
      </c>
      <c r="K54" s="43" t="s">
        <v>3</v>
      </c>
      <c r="L54" s="78">
        <v>6</v>
      </c>
      <c r="M54" s="206">
        <v>6.0478082191780826</v>
      </c>
      <c r="N54" s="73"/>
      <c r="O54" s="197">
        <f t="shared" si="0"/>
        <v>256.42706849315067</v>
      </c>
      <c r="P54" s="174">
        <v>1.6</v>
      </c>
      <c r="Q54" s="174">
        <f t="shared" si="7"/>
        <v>7.7411945205479471</v>
      </c>
      <c r="R54" s="173">
        <f t="shared" si="2"/>
        <v>410.28330958904121</v>
      </c>
      <c r="S54" s="173">
        <f t="shared" si="8"/>
        <v>153.85624109589054</v>
      </c>
      <c r="T54" s="111"/>
      <c r="U54" s="32">
        <f t="shared" si="1"/>
        <v>0</v>
      </c>
      <c r="V54" s="280"/>
      <c r="W54" s="135" t="s">
        <v>252</v>
      </c>
      <c r="X54" s="215"/>
      <c r="Y54" s="20"/>
      <c r="Z54" s="199"/>
    </row>
    <row r="55" spans="1:26" s="2" customFormat="1" ht="12.75" customHeight="1">
      <c r="A55" s="309" t="s">
        <v>1548</v>
      </c>
      <c r="B55" s="310">
        <v>80996970</v>
      </c>
      <c r="C55" s="310"/>
      <c r="D55" s="311">
        <v>5999076233113</v>
      </c>
      <c r="E55" s="309">
        <v>26007010400</v>
      </c>
      <c r="F55" s="315">
        <v>2106905900</v>
      </c>
      <c r="G55" s="80" t="s">
        <v>170</v>
      </c>
      <c r="H55" s="8" t="s">
        <v>793</v>
      </c>
      <c r="I55" s="312" t="s">
        <v>668</v>
      </c>
      <c r="J55" s="316" t="s">
        <v>598</v>
      </c>
      <c r="K55" s="43" t="s">
        <v>466</v>
      </c>
      <c r="L55" s="78">
        <v>6</v>
      </c>
      <c r="M55" s="206">
        <v>6.0478082191780826</v>
      </c>
      <c r="N55" s="73"/>
      <c r="O55" s="197">
        <f t="shared" si="0"/>
        <v>256.42706849315067</v>
      </c>
      <c r="P55" s="174">
        <v>1.6</v>
      </c>
      <c r="Q55" s="174">
        <f t="shared" si="7"/>
        <v>7.7411945205479471</v>
      </c>
      <c r="R55" s="173">
        <f t="shared" si="2"/>
        <v>410.28330958904121</v>
      </c>
      <c r="S55" s="173">
        <f t="shared" si="8"/>
        <v>153.85624109589054</v>
      </c>
      <c r="T55" s="111"/>
      <c r="U55" s="32">
        <f t="shared" si="1"/>
        <v>0</v>
      </c>
      <c r="V55" s="280"/>
      <c r="W55" s="136" t="s">
        <v>251</v>
      </c>
      <c r="X55" s="215"/>
      <c r="Y55" s="20"/>
      <c r="Z55" s="199"/>
    </row>
    <row r="56" spans="1:26" s="3" customFormat="1" ht="12.75" customHeight="1">
      <c r="A56" s="309" t="s">
        <v>1958</v>
      </c>
      <c r="B56" s="314"/>
      <c r="C56" s="314"/>
      <c r="D56" s="311">
        <v>5999076240678</v>
      </c>
      <c r="E56" s="309">
        <v>20024010100</v>
      </c>
      <c r="F56" s="315">
        <v>1905905500</v>
      </c>
      <c r="G56" s="5" t="s">
        <v>170</v>
      </c>
      <c r="H56" s="28" t="s">
        <v>777</v>
      </c>
      <c r="I56" s="312" t="s">
        <v>1312</v>
      </c>
      <c r="J56" s="54" t="s">
        <v>654</v>
      </c>
      <c r="K56" s="5" t="s">
        <v>1311</v>
      </c>
      <c r="L56" s="18">
        <v>16</v>
      </c>
      <c r="M56" s="206">
        <v>2.0151598173515981</v>
      </c>
      <c r="N56" s="289"/>
      <c r="O56" s="197">
        <f t="shared" si="0"/>
        <v>85.44277625570777</v>
      </c>
      <c r="P56" s="174">
        <v>1.4</v>
      </c>
      <c r="Q56" s="174">
        <f t="shared" ref="Q56" si="9">M56*0.8*P56</f>
        <v>2.2569789954337898</v>
      </c>
      <c r="R56" s="173">
        <f t="shared" si="2"/>
        <v>119.61988675799086</v>
      </c>
      <c r="S56" s="173">
        <f t="shared" ref="S56" si="10">R56-O56</f>
        <v>34.177110502283085</v>
      </c>
      <c r="T56" s="111"/>
      <c r="U56" s="32">
        <f t="shared" si="1"/>
        <v>0</v>
      </c>
      <c r="V56" s="280"/>
      <c r="W56" s="134" t="s">
        <v>250</v>
      </c>
      <c r="X56" s="215"/>
      <c r="Y56" s="20"/>
      <c r="Z56" s="183"/>
    </row>
    <row r="57" spans="1:26" s="46" customFormat="1" ht="12.75" customHeight="1">
      <c r="A57" s="309" t="s">
        <v>3706</v>
      </c>
      <c r="B57" s="278">
        <v>81289769</v>
      </c>
      <c r="C57" s="314">
        <v>1941731</v>
      </c>
      <c r="D57" s="311">
        <v>5999076265442</v>
      </c>
      <c r="E57" s="318">
        <v>10034030200</v>
      </c>
      <c r="F57" s="319">
        <v>1806909000</v>
      </c>
      <c r="G57" s="5" t="s">
        <v>170</v>
      </c>
      <c r="H57" s="8" t="s">
        <v>239</v>
      </c>
      <c r="I57" s="53" t="s">
        <v>3279</v>
      </c>
      <c r="J57" s="104" t="s">
        <v>3749</v>
      </c>
      <c r="K57" s="43" t="s">
        <v>3285</v>
      </c>
      <c r="L57" s="13">
        <v>50</v>
      </c>
      <c r="M57" s="206">
        <v>1.3041095890410959</v>
      </c>
      <c r="N57" s="73"/>
      <c r="O57" s="197">
        <f>(M57+M57*N57)*$Y$3*(1-$Y$2/100)</f>
        <v>55.29424657534247</v>
      </c>
      <c r="P57" s="174">
        <v>1.4</v>
      </c>
      <c r="Q57" s="174">
        <f>M57*0.8*P57</f>
        <v>1.4606027397260273</v>
      </c>
      <c r="R57" s="173">
        <f t="shared" si="2"/>
        <v>77.411945205479441</v>
      </c>
      <c r="S57" s="173">
        <f>R57-O57</f>
        <v>22.117698630136971</v>
      </c>
      <c r="T57" s="153"/>
      <c r="U57" s="32">
        <f>O57*T57</f>
        <v>0</v>
      </c>
      <c r="V57" s="280" t="s">
        <v>4119</v>
      </c>
      <c r="W57" s="133" t="s">
        <v>249</v>
      </c>
      <c r="X57" s="215"/>
      <c r="Y57" s="294">
        <v>47027</v>
      </c>
      <c r="Z57" s="151"/>
    </row>
    <row r="58" spans="1:26" s="46" customFormat="1" ht="12.75" customHeight="1">
      <c r="A58" s="309" t="s">
        <v>3705</v>
      </c>
      <c r="B58" s="278">
        <v>81289770</v>
      </c>
      <c r="C58" s="314">
        <v>1941732</v>
      </c>
      <c r="D58" s="311">
        <v>5999076265459</v>
      </c>
      <c r="E58" s="318">
        <v>10034030400</v>
      </c>
      <c r="F58" s="319">
        <v>1806909000</v>
      </c>
      <c r="G58" s="5" t="s">
        <v>170</v>
      </c>
      <c r="H58" s="8" t="s">
        <v>239</v>
      </c>
      <c r="I58" s="53" t="s">
        <v>3279</v>
      </c>
      <c r="J58" s="104" t="s">
        <v>3749</v>
      </c>
      <c r="K58" s="5" t="s">
        <v>77</v>
      </c>
      <c r="L58" s="13">
        <v>50</v>
      </c>
      <c r="M58" s="206">
        <v>1.3041095890410959</v>
      </c>
      <c r="N58" s="73"/>
      <c r="O58" s="197">
        <f>(M58+M58*N58)*$Y$3*(1-$Y$2/100)</f>
        <v>55.29424657534247</v>
      </c>
      <c r="P58" s="174">
        <v>1.4</v>
      </c>
      <c r="Q58" s="174">
        <f>M58*0.8*P58</f>
        <v>1.4606027397260273</v>
      </c>
      <c r="R58" s="173">
        <f t="shared" si="2"/>
        <v>77.411945205479441</v>
      </c>
      <c r="S58" s="173">
        <f>R58-O58</f>
        <v>22.117698630136971</v>
      </c>
      <c r="T58" s="153"/>
      <c r="U58" s="32">
        <f>O58*T58</f>
        <v>0</v>
      </c>
      <c r="V58" s="280">
        <v>10</v>
      </c>
      <c r="W58" s="133" t="s">
        <v>249</v>
      </c>
      <c r="X58" s="215"/>
      <c r="Y58" s="294">
        <v>47027</v>
      </c>
      <c r="Z58" s="151"/>
    </row>
    <row r="59" spans="1:26" s="46" customFormat="1" ht="12.75" customHeight="1">
      <c r="A59" s="309" t="s">
        <v>3707</v>
      </c>
      <c r="B59" s="278">
        <v>81289771</v>
      </c>
      <c r="C59" s="314">
        <v>1941733</v>
      </c>
      <c r="D59" s="311">
        <v>5999076265466</v>
      </c>
      <c r="E59" s="318">
        <v>10034030500</v>
      </c>
      <c r="F59" s="319">
        <v>2106909200</v>
      </c>
      <c r="G59" s="5" t="s">
        <v>170</v>
      </c>
      <c r="H59" s="8" t="s">
        <v>239</v>
      </c>
      <c r="I59" s="53" t="s">
        <v>3279</v>
      </c>
      <c r="J59" s="104" t="s">
        <v>3749</v>
      </c>
      <c r="K59" s="43" t="s">
        <v>1128</v>
      </c>
      <c r="L59" s="13">
        <v>50</v>
      </c>
      <c r="M59" s="206">
        <v>1.3041095890410959</v>
      </c>
      <c r="N59" s="73"/>
      <c r="O59" s="197">
        <f>(M59+M59*N59)*$Y$3*(1-$Y$2/100)</f>
        <v>55.29424657534247</v>
      </c>
      <c r="P59" s="174">
        <v>1.4</v>
      </c>
      <c r="Q59" s="174">
        <f>M59*0.8*P59</f>
        <v>1.4606027397260273</v>
      </c>
      <c r="R59" s="173">
        <f t="shared" si="2"/>
        <v>77.411945205479441</v>
      </c>
      <c r="S59" s="173">
        <f>R59-O59</f>
        <v>22.117698630136971</v>
      </c>
      <c r="T59" s="153"/>
      <c r="U59" s="32">
        <f>O59*T59</f>
        <v>0</v>
      </c>
      <c r="V59" s="280" t="s">
        <v>4119</v>
      </c>
      <c r="W59" s="133" t="s">
        <v>249</v>
      </c>
      <c r="X59" s="215"/>
      <c r="Y59" s="294">
        <v>47027</v>
      </c>
      <c r="Z59" s="151"/>
    </row>
    <row r="60" spans="1:26" s="3" customFormat="1" ht="12.75" customHeight="1">
      <c r="A60" s="309" t="s">
        <v>3307</v>
      </c>
      <c r="B60" s="278">
        <v>81289772</v>
      </c>
      <c r="C60" s="314">
        <v>1941735</v>
      </c>
      <c r="D60" s="311">
        <v>5999076262618</v>
      </c>
      <c r="E60" s="309">
        <v>10034020100</v>
      </c>
      <c r="F60" s="315">
        <v>2106909200</v>
      </c>
      <c r="G60" s="5" t="s">
        <v>170</v>
      </c>
      <c r="H60" s="8" t="s">
        <v>239</v>
      </c>
      <c r="I60" s="53" t="s">
        <v>3279</v>
      </c>
      <c r="J60" s="54" t="s">
        <v>594</v>
      </c>
      <c r="K60" s="5" t="s">
        <v>3284</v>
      </c>
      <c r="L60" s="18">
        <v>6</v>
      </c>
      <c r="M60" s="206">
        <v>28.401178082191784</v>
      </c>
      <c r="N60" s="73"/>
      <c r="O60" s="197">
        <f t="shared" si="0"/>
        <v>1204.2099506849315</v>
      </c>
      <c r="P60" s="174">
        <v>1.25</v>
      </c>
      <c r="Q60" s="174">
        <f t="shared" ref="Q60:Q68" si="11">M60*0.8*P60</f>
        <v>28.401178082191784</v>
      </c>
      <c r="R60" s="173">
        <f t="shared" si="2"/>
        <v>1505.2624383561645</v>
      </c>
      <c r="S60" s="173">
        <f t="shared" ref="S60:S68" si="12">R60-O60</f>
        <v>301.05248767123294</v>
      </c>
      <c r="T60" s="111"/>
      <c r="U60" s="32">
        <f t="shared" si="1"/>
        <v>0</v>
      </c>
      <c r="V60" s="280"/>
      <c r="W60" s="133" t="s">
        <v>249</v>
      </c>
      <c r="X60" s="215"/>
      <c r="Y60" s="294"/>
      <c r="Z60" s="183"/>
    </row>
    <row r="61" spans="1:26" s="3" customFormat="1" ht="12.75" customHeight="1">
      <c r="A61" s="309" t="s">
        <v>3308</v>
      </c>
      <c r="B61" s="278">
        <v>81289774</v>
      </c>
      <c r="C61" s="314"/>
      <c r="D61" s="311">
        <v>5999076262625</v>
      </c>
      <c r="E61" s="309">
        <v>10034020200</v>
      </c>
      <c r="F61" s="315">
        <v>1806909000</v>
      </c>
      <c r="G61" s="5" t="s">
        <v>170</v>
      </c>
      <c r="H61" s="8" t="s">
        <v>239</v>
      </c>
      <c r="I61" s="53" t="s">
        <v>3279</v>
      </c>
      <c r="J61" s="54" t="s">
        <v>594</v>
      </c>
      <c r="K61" s="5" t="s">
        <v>3285</v>
      </c>
      <c r="L61" s="18">
        <v>6</v>
      </c>
      <c r="M61" s="206">
        <v>28.401178082191784</v>
      </c>
      <c r="N61" s="73"/>
      <c r="O61" s="197">
        <f t="shared" si="0"/>
        <v>1204.2099506849315</v>
      </c>
      <c r="P61" s="174">
        <v>1.25</v>
      </c>
      <c r="Q61" s="174">
        <f t="shared" si="11"/>
        <v>28.401178082191784</v>
      </c>
      <c r="R61" s="173">
        <f t="shared" si="2"/>
        <v>1505.2624383561645</v>
      </c>
      <c r="S61" s="173">
        <f t="shared" si="12"/>
        <v>301.05248767123294</v>
      </c>
      <c r="T61" s="111"/>
      <c r="U61" s="32">
        <f t="shared" si="1"/>
        <v>0</v>
      </c>
      <c r="V61" s="280"/>
      <c r="W61" s="133" t="s">
        <v>249</v>
      </c>
      <c r="X61" s="215"/>
      <c r="Y61" s="294"/>
      <c r="Z61" s="183"/>
    </row>
    <row r="62" spans="1:26" s="3" customFormat="1" ht="12.75" customHeight="1">
      <c r="A62" s="309" t="s">
        <v>3309</v>
      </c>
      <c r="B62" s="278">
        <v>81289775</v>
      </c>
      <c r="C62" s="314">
        <v>1941739</v>
      </c>
      <c r="D62" s="311">
        <v>5999076262632</v>
      </c>
      <c r="E62" s="309">
        <v>10034020300</v>
      </c>
      <c r="F62" s="315">
        <v>2106909200</v>
      </c>
      <c r="G62" s="5" t="s">
        <v>170</v>
      </c>
      <c r="H62" s="8" t="s">
        <v>239</v>
      </c>
      <c r="I62" s="53" t="s">
        <v>3279</v>
      </c>
      <c r="J62" s="54" t="s">
        <v>594</v>
      </c>
      <c r="K62" s="5" t="s">
        <v>3286</v>
      </c>
      <c r="L62" s="18">
        <v>6</v>
      </c>
      <c r="M62" s="206">
        <v>28.401178082191784</v>
      </c>
      <c r="N62" s="73"/>
      <c r="O62" s="197">
        <f t="shared" si="0"/>
        <v>1204.2099506849315</v>
      </c>
      <c r="P62" s="174">
        <v>1.25</v>
      </c>
      <c r="Q62" s="174">
        <f t="shared" si="11"/>
        <v>28.401178082191784</v>
      </c>
      <c r="R62" s="173">
        <f t="shared" si="2"/>
        <v>1505.2624383561645</v>
      </c>
      <c r="S62" s="173">
        <f t="shared" si="12"/>
        <v>301.05248767123294</v>
      </c>
      <c r="T62" s="111"/>
      <c r="U62" s="32">
        <f t="shared" si="1"/>
        <v>0</v>
      </c>
      <c r="V62" s="280"/>
      <c r="W62" s="133" t="s">
        <v>249</v>
      </c>
      <c r="X62" s="215"/>
      <c r="Y62" s="294"/>
      <c r="Z62" s="183"/>
    </row>
    <row r="63" spans="1:26" s="3" customFormat="1" ht="12.75" customHeight="1">
      <c r="A63" s="309" t="s">
        <v>3310</v>
      </c>
      <c r="B63" s="278">
        <v>81289776</v>
      </c>
      <c r="C63" s="314"/>
      <c r="D63" s="311">
        <v>5999076262656</v>
      </c>
      <c r="E63" s="309">
        <v>10034020500</v>
      </c>
      <c r="F63" s="315">
        <v>2106909200</v>
      </c>
      <c r="G63" s="5" t="s">
        <v>170</v>
      </c>
      <c r="H63" s="8" t="s">
        <v>239</v>
      </c>
      <c r="I63" s="53" t="s">
        <v>3279</v>
      </c>
      <c r="J63" s="54" t="s">
        <v>594</v>
      </c>
      <c r="K63" s="5" t="s">
        <v>1128</v>
      </c>
      <c r="L63" s="18">
        <v>6</v>
      </c>
      <c r="M63" s="206">
        <v>28.401178082191784</v>
      </c>
      <c r="N63" s="73"/>
      <c r="O63" s="197">
        <f t="shared" si="0"/>
        <v>1204.2099506849315</v>
      </c>
      <c r="P63" s="174">
        <v>1.25</v>
      </c>
      <c r="Q63" s="174">
        <f t="shared" si="11"/>
        <v>28.401178082191784</v>
      </c>
      <c r="R63" s="173">
        <f t="shared" si="2"/>
        <v>1505.2624383561645</v>
      </c>
      <c r="S63" s="173">
        <f t="shared" si="12"/>
        <v>301.05248767123294</v>
      </c>
      <c r="T63" s="111"/>
      <c r="U63" s="32">
        <f t="shared" si="1"/>
        <v>0</v>
      </c>
      <c r="V63" s="280"/>
      <c r="W63" s="133" t="s">
        <v>249</v>
      </c>
      <c r="X63" s="215"/>
      <c r="Y63" s="294"/>
      <c r="Z63" s="183"/>
    </row>
    <row r="64" spans="1:26" s="45" customFormat="1" ht="12.75" customHeight="1">
      <c r="A64" s="309" t="s">
        <v>3640</v>
      </c>
      <c r="B64" s="278">
        <v>81289777</v>
      </c>
      <c r="C64" s="314"/>
      <c r="D64" s="311">
        <v>5999076265244</v>
      </c>
      <c r="E64" s="309">
        <v>10034020600</v>
      </c>
      <c r="F64" s="309">
        <v>2106909200</v>
      </c>
      <c r="G64" s="129" t="s">
        <v>170</v>
      </c>
      <c r="H64" s="8" t="s">
        <v>239</v>
      </c>
      <c r="I64" s="53" t="s">
        <v>3279</v>
      </c>
      <c r="J64" s="54" t="s">
        <v>594</v>
      </c>
      <c r="K64" s="320" t="s">
        <v>3</v>
      </c>
      <c r="L64" s="15">
        <v>6</v>
      </c>
      <c r="M64" s="206">
        <v>28.401178082191784</v>
      </c>
      <c r="N64" s="73"/>
      <c r="O64" s="197">
        <f>(M64+M64*N64)*$Y$3*(1-$Y$2/100)</f>
        <v>1204.2099506849315</v>
      </c>
      <c r="P64" s="174">
        <v>1.25</v>
      </c>
      <c r="Q64" s="174">
        <f>M64*0.8*P64</f>
        <v>28.401178082191784</v>
      </c>
      <c r="R64" s="173">
        <f t="shared" si="2"/>
        <v>1505.2624383561645</v>
      </c>
      <c r="S64" s="173">
        <f>R64-O64</f>
        <v>301.05248767123294</v>
      </c>
      <c r="T64" s="111"/>
      <c r="U64" s="32">
        <f>O64*T64</f>
        <v>0</v>
      </c>
      <c r="V64" s="280"/>
      <c r="W64" s="133" t="s">
        <v>249</v>
      </c>
      <c r="X64" s="215"/>
      <c r="Y64" s="294"/>
      <c r="Z64" s="199"/>
    </row>
    <row r="65" spans="1:26" s="3" customFormat="1" ht="12.75" customHeight="1">
      <c r="A65" s="309" t="s">
        <v>3311</v>
      </c>
      <c r="B65" s="278">
        <v>81289778</v>
      </c>
      <c r="C65" s="314">
        <v>1941743</v>
      </c>
      <c r="D65" s="311">
        <v>5999076262564</v>
      </c>
      <c r="E65" s="309">
        <v>10034010100</v>
      </c>
      <c r="F65" s="315">
        <v>2106909200</v>
      </c>
      <c r="G65" s="5" t="s">
        <v>170</v>
      </c>
      <c r="H65" s="8" t="s">
        <v>239</v>
      </c>
      <c r="I65" s="53" t="s">
        <v>3279</v>
      </c>
      <c r="J65" s="54" t="s">
        <v>611</v>
      </c>
      <c r="K65" s="5" t="s">
        <v>3284</v>
      </c>
      <c r="L65" s="18">
        <v>2</v>
      </c>
      <c r="M65" s="206">
        <v>53.706493150684928</v>
      </c>
      <c r="N65" s="73"/>
      <c r="O65" s="197">
        <f t="shared" si="0"/>
        <v>2277.1553095890408</v>
      </c>
      <c r="P65" s="174">
        <v>1.2</v>
      </c>
      <c r="Q65" s="174">
        <f t="shared" si="11"/>
        <v>51.558233424657537</v>
      </c>
      <c r="R65" s="173">
        <f t="shared" si="2"/>
        <v>2732.5863715068494</v>
      </c>
      <c r="S65" s="173">
        <f t="shared" si="12"/>
        <v>455.43106191780862</v>
      </c>
      <c r="T65" s="111"/>
      <c r="U65" s="32">
        <f t="shared" si="1"/>
        <v>0</v>
      </c>
      <c r="V65" s="280"/>
      <c r="W65" s="137"/>
      <c r="X65" s="215"/>
      <c r="Y65" s="294"/>
      <c r="Z65" s="183"/>
    </row>
    <row r="66" spans="1:26" s="3" customFormat="1" ht="12.75" customHeight="1">
      <c r="A66" s="309" t="s">
        <v>3312</v>
      </c>
      <c r="B66" s="278">
        <v>81289780</v>
      </c>
      <c r="C66" s="314"/>
      <c r="D66" s="311">
        <v>5999076262571</v>
      </c>
      <c r="E66" s="309">
        <v>10034010200</v>
      </c>
      <c r="F66" s="315">
        <v>1806909000</v>
      </c>
      <c r="G66" s="5" t="s">
        <v>170</v>
      </c>
      <c r="H66" s="8" t="s">
        <v>239</v>
      </c>
      <c r="I66" s="53" t="s">
        <v>3279</v>
      </c>
      <c r="J66" s="54" t="s">
        <v>611</v>
      </c>
      <c r="K66" s="5" t="s">
        <v>3285</v>
      </c>
      <c r="L66" s="18">
        <v>2</v>
      </c>
      <c r="M66" s="206">
        <v>53.706493150684928</v>
      </c>
      <c r="N66" s="73"/>
      <c r="O66" s="197">
        <f t="shared" si="0"/>
        <v>2277.1553095890408</v>
      </c>
      <c r="P66" s="174">
        <v>1.2</v>
      </c>
      <c r="Q66" s="174">
        <f t="shared" si="11"/>
        <v>51.558233424657537</v>
      </c>
      <c r="R66" s="173">
        <f t="shared" si="2"/>
        <v>2732.5863715068494</v>
      </c>
      <c r="S66" s="173">
        <f t="shared" si="12"/>
        <v>455.43106191780862</v>
      </c>
      <c r="T66" s="111"/>
      <c r="U66" s="32">
        <f t="shared" si="1"/>
        <v>0</v>
      </c>
      <c r="V66" s="280"/>
      <c r="W66" s="133" t="s">
        <v>249</v>
      </c>
      <c r="X66" s="215"/>
      <c r="Y66" s="294"/>
      <c r="Z66" s="183"/>
    </row>
    <row r="67" spans="1:26" s="3" customFormat="1" ht="12.75" customHeight="1">
      <c r="A67" s="309" t="s">
        <v>3313</v>
      </c>
      <c r="B67" s="278">
        <v>81289781</v>
      </c>
      <c r="C67" s="314">
        <v>1941747</v>
      </c>
      <c r="D67" s="311">
        <v>5999076262588</v>
      </c>
      <c r="E67" s="309">
        <v>10034010300</v>
      </c>
      <c r="F67" s="315">
        <v>2106909200</v>
      </c>
      <c r="G67" s="5" t="s">
        <v>170</v>
      </c>
      <c r="H67" s="8" t="s">
        <v>239</v>
      </c>
      <c r="I67" s="53" t="s">
        <v>3279</v>
      </c>
      <c r="J67" s="54" t="s">
        <v>611</v>
      </c>
      <c r="K67" s="5" t="s">
        <v>3286</v>
      </c>
      <c r="L67" s="18">
        <v>2</v>
      </c>
      <c r="M67" s="206">
        <v>53.706493150684928</v>
      </c>
      <c r="N67" s="73"/>
      <c r="O67" s="197">
        <f t="shared" si="0"/>
        <v>2277.1553095890408</v>
      </c>
      <c r="P67" s="174">
        <v>1.2</v>
      </c>
      <c r="Q67" s="174">
        <f t="shared" si="11"/>
        <v>51.558233424657537</v>
      </c>
      <c r="R67" s="173">
        <f t="shared" si="2"/>
        <v>2732.5863715068494</v>
      </c>
      <c r="S67" s="173">
        <f t="shared" si="12"/>
        <v>455.43106191780862</v>
      </c>
      <c r="T67" s="111"/>
      <c r="U67" s="32">
        <f t="shared" si="1"/>
        <v>0</v>
      </c>
      <c r="V67" s="280"/>
      <c r="W67" s="137"/>
      <c r="X67" s="215"/>
      <c r="Y67" s="294"/>
      <c r="Z67" s="183"/>
    </row>
    <row r="68" spans="1:26" s="3" customFormat="1" ht="12.75" customHeight="1">
      <c r="A68" s="309" t="s">
        <v>3314</v>
      </c>
      <c r="B68" s="278">
        <v>81289782</v>
      </c>
      <c r="C68" s="314">
        <v>1941748</v>
      </c>
      <c r="D68" s="311">
        <v>5999076262601</v>
      </c>
      <c r="E68" s="309">
        <v>10034010500</v>
      </c>
      <c r="F68" s="315">
        <v>2106909200</v>
      </c>
      <c r="G68" s="5" t="s">
        <v>170</v>
      </c>
      <c r="H68" s="8" t="s">
        <v>239</v>
      </c>
      <c r="I68" s="53" t="s">
        <v>3279</v>
      </c>
      <c r="J68" s="54" t="s">
        <v>611</v>
      </c>
      <c r="K68" s="5" t="s">
        <v>1128</v>
      </c>
      <c r="L68" s="18">
        <v>2</v>
      </c>
      <c r="M68" s="206">
        <v>53.706493150684928</v>
      </c>
      <c r="N68" s="73"/>
      <c r="O68" s="197">
        <f t="shared" si="0"/>
        <v>2277.1553095890408</v>
      </c>
      <c r="P68" s="174">
        <v>1.2</v>
      </c>
      <c r="Q68" s="174">
        <f t="shared" si="11"/>
        <v>51.558233424657537</v>
      </c>
      <c r="R68" s="173">
        <f t="shared" si="2"/>
        <v>2732.5863715068494</v>
      </c>
      <c r="S68" s="173">
        <f t="shared" si="12"/>
        <v>455.43106191780862</v>
      </c>
      <c r="T68" s="111"/>
      <c r="U68" s="32">
        <f t="shared" si="1"/>
        <v>0</v>
      </c>
      <c r="V68" s="280"/>
      <c r="W68" s="137"/>
      <c r="X68" s="215"/>
      <c r="Y68" s="294"/>
      <c r="Z68" s="183"/>
    </row>
    <row r="69" spans="1:26" s="46" customFormat="1" ht="12.75" customHeight="1">
      <c r="A69" s="309" t="s">
        <v>1549</v>
      </c>
      <c r="B69" s="314">
        <v>81154128</v>
      </c>
      <c r="C69" s="314">
        <v>707048</v>
      </c>
      <c r="D69" s="311">
        <v>5999076238460</v>
      </c>
      <c r="E69" s="309">
        <v>10023050140</v>
      </c>
      <c r="F69" s="315">
        <v>2106909200</v>
      </c>
      <c r="G69" s="5" t="s">
        <v>170</v>
      </c>
      <c r="H69" s="8" t="s">
        <v>239</v>
      </c>
      <c r="I69" s="53" t="s">
        <v>287</v>
      </c>
      <c r="J69" s="54" t="s">
        <v>604</v>
      </c>
      <c r="K69" s="43" t="s">
        <v>212</v>
      </c>
      <c r="L69" s="93">
        <v>50</v>
      </c>
      <c r="M69" s="206">
        <v>1.4904109589041097</v>
      </c>
      <c r="N69" s="73"/>
      <c r="O69" s="197">
        <f t="shared" si="0"/>
        <v>63.193424657534251</v>
      </c>
      <c r="P69" s="174">
        <v>1.4</v>
      </c>
      <c r="Q69" s="174">
        <f t="shared" ref="Q69:Q82" si="13">M69*0.8*P69</f>
        <v>1.6692602739726028</v>
      </c>
      <c r="R69" s="173">
        <f t="shared" ref="R69:R135" si="14">Q69*53</f>
        <v>88.470794520547955</v>
      </c>
      <c r="S69" s="173">
        <f t="shared" ref="S69:S82" si="15">R69-O69</f>
        <v>25.277369863013703</v>
      </c>
      <c r="T69" s="111"/>
      <c r="U69" s="32">
        <f t="shared" si="1"/>
        <v>0</v>
      </c>
      <c r="V69" s="280" t="s">
        <v>4119</v>
      </c>
      <c r="W69" s="156" t="s">
        <v>254</v>
      </c>
      <c r="X69" s="215"/>
      <c r="Y69" s="294">
        <v>47209</v>
      </c>
      <c r="Z69" s="151"/>
    </row>
    <row r="70" spans="1:26" s="46" customFormat="1" ht="12.75" customHeight="1">
      <c r="A70" s="309" t="s">
        <v>1550</v>
      </c>
      <c r="B70" s="314">
        <v>80998828</v>
      </c>
      <c r="C70" s="314">
        <v>984665</v>
      </c>
      <c r="D70" s="311">
        <v>5999076238477</v>
      </c>
      <c r="E70" s="309">
        <v>10023050240</v>
      </c>
      <c r="F70" s="315">
        <v>1806909000</v>
      </c>
      <c r="G70" s="5" t="s">
        <v>170</v>
      </c>
      <c r="H70" s="8" t="s">
        <v>239</v>
      </c>
      <c r="I70" s="53" t="s">
        <v>287</v>
      </c>
      <c r="J70" s="54" t="s">
        <v>604</v>
      </c>
      <c r="K70" s="43" t="s">
        <v>213</v>
      </c>
      <c r="L70" s="93">
        <v>50</v>
      </c>
      <c r="M70" s="206">
        <v>1.4904109589041097</v>
      </c>
      <c r="N70" s="73"/>
      <c r="O70" s="197">
        <f t="shared" si="0"/>
        <v>63.193424657534251</v>
      </c>
      <c r="P70" s="174">
        <v>1.4</v>
      </c>
      <c r="Q70" s="174">
        <f t="shared" si="13"/>
        <v>1.6692602739726028</v>
      </c>
      <c r="R70" s="173">
        <f t="shared" si="14"/>
        <v>88.470794520547955</v>
      </c>
      <c r="S70" s="173">
        <f t="shared" si="15"/>
        <v>25.277369863013703</v>
      </c>
      <c r="T70" s="111"/>
      <c r="U70" s="32">
        <f t="shared" si="1"/>
        <v>0</v>
      </c>
      <c r="V70" s="280" t="s">
        <v>4119</v>
      </c>
      <c r="W70" s="154" t="s">
        <v>255</v>
      </c>
      <c r="X70" s="215"/>
      <c r="Y70" s="294">
        <v>47150</v>
      </c>
      <c r="Z70" s="151"/>
    </row>
    <row r="71" spans="1:26" s="46" customFormat="1" ht="12.75" customHeight="1">
      <c r="A71" s="309" t="s">
        <v>1551</v>
      </c>
      <c r="B71" s="314">
        <v>80998829</v>
      </c>
      <c r="C71" s="314">
        <v>984685</v>
      </c>
      <c r="D71" s="311">
        <v>5999076238484</v>
      </c>
      <c r="E71" s="309">
        <v>10023050340</v>
      </c>
      <c r="F71" s="315">
        <v>2106909200</v>
      </c>
      <c r="G71" s="5" t="s">
        <v>170</v>
      </c>
      <c r="H71" s="8" t="s">
        <v>239</v>
      </c>
      <c r="I71" s="53" t="s">
        <v>287</v>
      </c>
      <c r="J71" s="54" t="s">
        <v>604</v>
      </c>
      <c r="K71" s="43" t="s">
        <v>3</v>
      </c>
      <c r="L71" s="93">
        <v>50</v>
      </c>
      <c r="M71" s="206">
        <v>1.4904109589041097</v>
      </c>
      <c r="N71" s="73"/>
      <c r="O71" s="197">
        <f t="shared" si="0"/>
        <v>63.193424657534251</v>
      </c>
      <c r="P71" s="174">
        <v>1.4</v>
      </c>
      <c r="Q71" s="174">
        <f t="shared" si="13"/>
        <v>1.6692602739726028</v>
      </c>
      <c r="R71" s="173">
        <f t="shared" si="14"/>
        <v>88.470794520547955</v>
      </c>
      <c r="S71" s="173">
        <f t="shared" si="15"/>
        <v>25.277369863013703</v>
      </c>
      <c r="T71" s="111"/>
      <c r="U71" s="32">
        <f t="shared" si="1"/>
        <v>0</v>
      </c>
      <c r="V71" s="280" t="s">
        <v>4119</v>
      </c>
      <c r="W71" s="156" t="s">
        <v>254</v>
      </c>
      <c r="X71" s="215"/>
      <c r="Y71" s="294">
        <v>47150</v>
      </c>
      <c r="Z71" s="151"/>
    </row>
    <row r="72" spans="1:26" s="46" customFormat="1" ht="12.75" customHeight="1">
      <c r="A72" s="309" t="s">
        <v>1552</v>
      </c>
      <c r="B72" s="314">
        <v>80998830</v>
      </c>
      <c r="C72" s="314">
        <v>984686</v>
      </c>
      <c r="D72" s="311">
        <v>5999076238491</v>
      </c>
      <c r="E72" s="309">
        <v>10023050440</v>
      </c>
      <c r="F72" s="315">
        <v>1806909000</v>
      </c>
      <c r="G72" s="5" t="s">
        <v>170</v>
      </c>
      <c r="H72" s="8" t="s">
        <v>239</v>
      </c>
      <c r="I72" s="53" t="s">
        <v>287</v>
      </c>
      <c r="J72" s="54" t="s">
        <v>604</v>
      </c>
      <c r="K72" s="43" t="s">
        <v>74</v>
      </c>
      <c r="L72" s="93">
        <v>50</v>
      </c>
      <c r="M72" s="206">
        <v>1.4904109589041097</v>
      </c>
      <c r="N72" s="73"/>
      <c r="O72" s="197">
        <f t="shared" si="0"/>
        <v>63.193424657534251</v>
      </c>
      <c r="P72" s="174">
        <v>1.4</v>
      </c>
      <c r="Q72" s="174">
        <f t="shared" si="13"/>
        <v>1.6692602739726028</v>
      </c>
      <c r="R72" s="173">
        <f t="shared" si="14"/>
        <v>88.470794520547955</v>
      </c>
      <c r="S72" s="173">
        <f t="shared" si="15"/>
        <v>25.277369863013703</v>
      </c>
      <c r="T72" s="111"/>
      <c r="U72" s="32">
        <f t="shared" si="1"/>
        <v>0</v>
      </c>
      <c r="V72" s="280" t="s">
        <v>4119</v>
      </c>
      <c r="W72" s="156" t="s">
        <v>254</v>
      </c>
      <c r="X72" s="215"/>
      <c r="Y72" s="294">
        <v>47209</v>
      </c>
      <c r="Z72" s="151"/>
    </row>
    <row r="73" spans="1:26" s="46" customFormat="1" ht="12.75" customHeight="1">
      <c r="A73" s="309" t="s">
        <v>1553</v>
      </c>
      <c r="B73" s="314"/>
      <c r="C73" s="314">
        <v>984687</v>
      </c>
      <c r="D73" s="311">
        <v>5999076238514</v>
      </c>
      <c r="E73" s="309">
        <v>10023050740</v>
      </c>
      <c r="F73" s="315">
        <v>1806909000</v>
      </c>
      <c r="G73" s="5" t="s">
        <v>170</v>
      </c>
      <c r="H73" s="8" t="s">
        <v>239</v>
      </c>
      <c r="I73" s="53" t="s">
        <v>287</v>
      </c>
      <c r="J73" s="54" t="s">
        <v>604</v>
      </c>
      <c r="K73" s="43" t="s">
        <v>130</v>
      </c>
      <c r="L73" s="93">
        <v>50</v>
      </c>
      <c r="M73" s="206">
        <v>1.4904109589041097</v>
      </c>
      <c r="N73" s="73"/>
      <c r="O73" s="197">
        <f t="shared" ref="O73:O145" si="16">(M73+M73*N73)*$Y$3*(1-$Y$2/100)</f>
        <v>63.193424657534251</v>
      </c>
      <c r="P73" s="174">
        <v>1.4</v>
      </c>
      <c r="Q73" s="174">
        <f t="shared" si="13"/>
        <v>1.6692602739726028</v>
      </c>
      <c r="R73" s="173">
        <f t="shared" si="14"/>
        <v>88.470794520547955</v>
      </c>
      <c r="S73" s="173">
        <f t="shared" si="15"/>
        <v>25.277369863013703</v>
      </c>
      <c r="T73" s="111"/>
      <c r="U73" s="32">
        <f t="shared" ref="U73:U145" si="17">O73*T73</f>
        <v>0</v>
      </c>
      <c r="V73" s="280" t="s">
        <v>4119</v>
      </c>
      <c r="W73" s="156" t="s">
        <v>254</v>
      </c>
      <c r="X73" s="215"/>
      <c r="Y73" s="294">
        <v>47150</v>
      </c>
      <c r="Z73" s="151"/>
    </row>
    <row r="74" spans="1:26" s="46" customFormat="1" ht="12.75" customHeight="1">
      <c r="A74" s="309" t="s">
        <v>1554</v>
      </c>
      <c r="B74" s="310">
        <v>81154130</v>
      </c>
      <c r="C74" s="314">
        <v>984688</v>
      </c>
      <c r="D74" s="311">
        <v>5999076238521</v>
      </c>
      <c r="E74" s="309">
        <v>10023050840</v>
      </c>
      <c r="F74" s="315">
        <v>1806909000</v>
      </c>
      <c r="G74" s="5" t="s">
        <v>170</v>
      </c>
      <c r="H74" s="8" t="s">
        <v>239</v>
      </c>
      <c r="I74" s="53" t="s">
        <v>287</v>
      </c>
      <c r="J74" s="54" t="s">
        <v>604</v>
      </c>
      <c r="K74" s="43" t="s">
        <v>20</v>
      </c>
      <c r="L74" s="93">
        <v>50</v>
      </c>
      <c r="M74" s="206">
        <v>1.4904109589041097</v>
      </c>
      <c r="N74" s="73"/>
      <c r="O74" s="197">
        <f t="shared" si="16"/>
        <v>63.193424657534251</v>
      </c>
      <c r="P74" s="174">
        <v>1.4</v>
      </c>
      <c r="Q74" s="174">
        <f t="shared" si="13"/>
        <v>1.6692602739726028</v>
      </c>
      <c r="R74" s="173">
        <f t="shared" si="14"/>
        <v>88.470794520547955</v>
      </c>
      <c r="S74" s="173">
        <f t="shared" si="15"/>
        <v>25.277369863013703</v>
      </c>
      <c r="T74" s="111"/>
      <c r="U74" s="32">
        <f t="shared" si="17"/>
        <v>0</v>
      </c>
      <c r="V74" s="280" t="s">
        <v>4119</v>
      </c>
      <c r="W74" s="155" t="s">
        <v>253</v>
      </c>
      <c r="X74" s="215"/>
      <c r="Y74" s="294">
        <v>47270</v>
      </c>
      <c r="Z74" s="151"/>
    </row>
    <row r="75" spans="1:26" s="46" customFormat="1" ht="12.75" customHeight="1">
      <c r="A75" s="309" t="s">
        <v>1555</v>
      </c>
      <c r="B75" s="314">
        <v>81154131</v>
      </c>
      <c r="C75" s="314">
        <v>984689</v>
      </c>
      <c r="D75" s="311">
        <v>5999076238538</v>
      </c>
      <c r="E75" s="309">
        <v>10023050940</v>
      </c>
      <c r="F75" s="315">
        <v>2106909200</v>
      </c>
      <c r="G75" s="5" t="s">
        <v>170</v>
      </c>
      <c r="H75" s="8" t="s">
        <v>239</v>
      </c>
      <c r="I75" s="53" t="s">
        <v>287</v>
      </c>
      <c r="J75" s="54" t="s">
        <v>604</v>
      </c>
      <c r="K75" s="43" t="s">
        <v>214</v>
      </c>
      <c r="L75" s="93">
        <v>50</v>
      </c>
      <c r="M75" s="206">
        <v>1.4904109589041097</v>
      </c>
      <c r="N75" s="73"/>
      <c r="O75" s="197">
        <f t="shared" si="16"/>
        <v>63.193424657534251</v>
      </c>
      <c r="P75" s="174">
        <v>1.4</v>
      </c>
      <c r="Q75" s="174">
        <f t="shared" si="13"/>
        <v>1.6692602739726028</v>
      </c>
      <c r="R75" s="173">
        <f t="shared" si="14"/>
        <v>88.470794520547955</v>
      </c>
      <c r="S75" s="173">
        <f t="shared" si="15"/>
        <v>25.277369863013703</v>
      </c>
      <c r="T75" s="111"/>
      <c r="U75" s="32">
        <f t="shared" si="17"/>
        <v>0</v>
      </c>
      <c r="V75" s="280" t="s">
        <v>4119</v>
      </c>
      <c r="W75" s="155" t="s">
        <v>253</v>
      </c>
      <c r="X75" s="215"/>
      <c r="Y75" s="294">
        <v>47300</v>
      </c>
      <c r="Z75" s="151"/>
    </row>
    <row r="76" spans="1:26" s="46" customFormat="1" ht="12.75" customHeight="1">
      <c r="A76" s="309" t="s">
        <v>1556</v>
      </c>
      <c r="B76" s="310">
        <v>81154132</v>
      </c>
      <c r="C76" s="314">
        <v>984690</v>
      </c>
      <c r="D76" s="311">
        <v>5999076238545</v>
      </c>
      <c r="E76" s="309">
        <v>10023051140</v>
      </c>
      <c r="F76" s="315">
        <v>1806909000</v>
      </c>
      <c r="G76" s="5" t="s">
        <v>170</v>
      </c>
      <c r="H76" s="8" t="s">
        <v>239</v>
      </c>
      <c r="I76" s="53" t="s">
        <v>287</v>
      </c>
      <c r="J76" s="54" t="s">
        <v>604</v>
      </c>
      <c r="K76" s="43" t="s">
        <v>77</v>
      </c>
      <c r="L76" s="93">
        <v>50</v>
      </c>
      <c r="M76" s="206">
        <v>1.4904109589041097</v>
      </c>
      <c r="N76" s="73"/>
      <c r="O76" s="197">
        <f t="shared" si="16"/>
        <v>63.193424657534251</v>
      </c>
      <c r="P76" s="174">
        <v>1.4</v>
      </c>
      <c r="Q76" s="174">
        <f t="shared" si="13"/>
        <v>1.6692602739726028</v>
      </c>
      <c r="R76" s="173">
        <f t="shared" si="14"/>
        <v>88.470794520547955</v>
      </c>
      <c r="S76" s="173">
        <f t="shared" si="15"/>
        <v>25.277369863013703</v>
      </c>
      <c r="T76" s="111"/>
      <c r="U76" s="32">
        <f t="shared" si="17"/>
        <v>0</v>
      </c>
      <c r="V76" s="280">
        <v>1</v>
      </c>
      <c r="W76" s="155" t="s">
        <v>253</v>
      </c>
      <c r="X76" s="215"/>
      <c r="Y76" s="294">
        <v>47239</v>
      </c>
      <c r="Z76" s="151"/>
    </row>
    <row r="77" spans="1:26" s="46" customFormat="1" ht="12.75" customHeight="1">
      <c r="A77" s="309" t="s">
        <v>1557</v>
      </c>
      <c r="B77" s="314">
        <v>80998831</v>
      </c>
      <c r="C77" s="314">
        <v>984666</v>
      </c>
      <c r="D77" s="311">
        <v>5999076238569</v>
      </c>
      <c r="E77" s="309">
        <v>10023051340</v>
      </c>
      <c r="F77" s="315">
        <v>1806909000</v>
      </c>
      <c r="G77" s="5" t="s">
        <v>170</v>
      </c>
      <c r="H77" s="8" t="s">
        <v>239</v>
      </c>
      <c r="I77" s="53" t="s">
        <v>287</v>
      </c>
      <c r="J77" s="54" t="s">
        <v>604</v>
      </c>
      <c r="K77" s="43" t="s">
        <v>285</v>
      </c>
      <c r="L77" s="93">
        <v>50</v>
      </c>
      <c r="M77" s="206">
        <v>1.4904109589041097</v>
      </c>
      <c r="N77" s="73"/>
      <c r="O77" s="197">
        <f t="shared" si="16"/>
        <v>63.193424657534251</v>
      </c>
      <c r="P77" s="174">
        <v>1.4</v>
      </c>
      <c r="Q77" s="174">
        <f t="shared" si="13"/>
        <v>1.6692602739726028</v>
      </c>
      <c r="R77" s="173">
        <f t="shared" si="14"/>
        <v>88.470794520547955</v>
      </c>
      <c r="S77" s="173">
        <f t="shared" si="15"/>
        <v>25.277369863013703</v>
      </c>
      <c r="T77" s="111"/>
      <c r="U77" s="32">
        <f t="shared" si="17"/>
        <v>0</v>
      </c>
      <c r="V77" s="280">
        <v>4</v>
      </c>
      <c r="W77" s="156" t="s">
        <v>254</v>
      </c>
      <c r="X77" s="215"/>
      <c r="Y77" s="294">
        <v>47270</v>
      </c>
      <c r="Z77" s="177"/>
    </row>
    <row r="78" spans="1:26" s="46" customFormat="1" ht="12.75" customHeight="1">
      <c r="A78" s="309" t="s">
        <v>1558</v>
      </c>
      <c r="B78" s="310">
        <v>81154133</v>
      </c>
      <c r="C78" s="314">
        <v>984691</v>
      </c>
      <c r="D78" s="311">
        <v>5999076238583</v>
      </c>
      <c r="E78" s="309">
        <v>10023051740</v>
      </c>
      <c r="F78" s="315">
        <v>2106909200</v>
      </c>
      <c r="G78" s="5" t="s">
        <v>170</v>
      </c>
      <c r="H78" s="8" t="s">
        <v>239</v>
      </c>
      <c r="I78" s="53" t="s">
        <v>287</v>
      </c>
      <c r="J78" s="54" t="s">
        <v>604</v>
      </c>
      <c r="K78" s="43" t="s">
        <v>308</v>
      </c>
      <c r="L78" s="93">
        <v>50</v>
      </c>
      <c r="M78" s="206">
        <v>1.4904109589041097</v>
      </c>
      <c r="N78" s="73"/>
      <c r="O78" s="197">
        <f t="shared" si="16"/>
        <v>63.193424657534251</v>
      </c>
      <c r="P78" s="174">
        <v>1.4</v>
      </c>
      <c r="Q78" s="174">
        <f t="shared" si="13"/>
        <v>1.6692602739726028</v>
      </c>
      <c r="R78" s="173">
        <f t="shared" si="14"/>
        <v>88.470794520547955</v>
      </c>
      <c r="S78" s="173">
        <f t="shared" si="15"/>
        <v>25.277369863013703</v>
      </c>
      <c r="T78" s="111"/>
      <c r="U78" s="32">
        <f t="shared" si="17"/>
        <v>0</v>
      </c>
      <c r="V78" s="280" t="s">
        <v>4119</v>
      </c>
      <c r="W78" s="155" t="s">
        <v>253</v>
      </c>
      <c r="X78" s="215"/>
      <c r="Y78" s="294">
        <v>47270</v>
      </c>
      <c r="Z78" s="151"/>
    </row>
    <row r="79" spans="1:26" s="46" customFormat="1" ht="12.75" customHeight="1">
      <c r="A79" s="309" t="s">
        <v>3899</v>
      </c>
      <c r="B79" s="314"/>
      <c r="C79" s="314"/>
      <c r="D79" s="311">
        <v>5999076267477</v>
      </c>
      <c r="E79" s="309">
        <v>10023052440</v>
      </c>
      <c r="F79" s="315">
        <v>1806909000</v>
      </c>
      <c r="G79" s="5" t="s">
        <v>170</v>
      </c>
      <c r="H79" s="8" t="s">
        <v>239</v>
      </c>
      <c r="I79" s="53" t="s">
        <v>287</v>
      </c>
      <c r="J79" s="54" t="s">
        <v>604</v>
      </c>
      <c r="K79" s="43" t="s">
        <v>3833</v>
      </c>
      <c r="L79" s="93">
        <v>50</v>
      </c>
      <c r="M79" s="206">
        <v>1.4904109589041097</v>
      </c>
      <c r="N79" s="73"/>
      <c r="O79" s="197">
        <f t="shared" ref="O79" si="18">(M79+M79*N79)*$Y$3*(1-$Y$2/100)</f>
        <v>63.193424657534251</v>
      </c>
      <c r="P79" s="174">
        <v>1.4</v>
      </c>
      <c r="Q79" s="174">
        <f t="shared" ref="Q79" si="19">M79*0.8*P79</f>
        <v>1.6692602739726028</v>
      </c>
      <c r="R79" s="173">
        <f t="shared" ref="R79" si="20">Q79*53</f>
        <v>88.470794520547955</v>
      </c>
      <c r="S79" s="173">
        <f t="shared" ref="S79" si="21">R79-O79</f>
        <v>25.277369863013703</v>
      </c>
      <c r="T79" s="111"/>
      <c r="U79" s="32">
        <f t="shared" si="17"/>
        <v>0</v>
      </c>
      <c r="V79" s="280">
        <v>19</v>
      </c>
      <c r="W79" s="357"/>
      <c r="X79" s="215"/>
      <c r="Y79" s="294">
        <v>47209</v>
      </c>
      <c r="Z79" s="151"/>
    </row>
    <row r="80" spans="1:26" s="46" customFormat="1" ht="12.75" customHeight="1">
      <c r="A80" s="309" t="s">
        <v>1559</v>
      </c>
      <c r="B80" s="278">
        <v>81096027</v>
      </c>
      <c r="C80" s="278">
        <v>984692</v>
      </c>
      <c r="D80" s="311">
        <v>5999076238590</v>
      </c>
      <c r="E80" s="309">
        <v>10023051840</v>
      </c>
      <c r="F80" s="315">
        <v>2106909200</v>
      </c>
      <c r="G80" s="5" t="s">
        <v>170</v>
      </c>
      <c r="H80" s="8" t="s">
        <v>239</v>
      </c>
      <c r="I80" s="53" t="s">
        <v>287</v>
      </c>
      <c r="J80" s="54" t="s">
        <v>604</v>
      </c>
      <c r="K80" s="43" t="s">
        <v>309</v>
      </c>
      <c r="L80" s="93">
        <v>50</v>
      </c>
      <c r="M80" s="206">
        <v>1.4904109589041097</v>
      </c>
      <c r="N80" s="73"/>
      <c r="O80" s="197">
        <f t="shared" si="16"/>
        <v>63.193424657534251</v>
      </c>
      <c r="P80" s="174">
        <v>1.4</v>
      </c>
      <c r="Q80" s="174">
        <f t="shared" si="13"/>
        <v>1.6692602739726028</v>
      </c>
      <c r="R80" s="173">
        <f t="shared" si="14"/>
        <v>88.470794520547955</v>
      </c>
      <c r="S80" s="173">
        <f t="shared" si="15"/>
        <v>25.277369863013703</v>
      </c>
      <c r="T80" s="111"/>
      <c r="U80" s="32">
        <f t="shared" si="17"/>
        <v>0</v>
      </c>
      <c r="V80" s="280">
        <v>21</v>
      </c>
      <c r="W80" s="156" t="s">
        <v>254</v>
      </c>
      <c r="X80" s="215"/>
      <c r="Y80" s="294">
        <v>47239</v>
      </c>
      <c r="Z80" s="151"/>
    </row>
    <row r="81" spans="1:26" s="46" customFormat="1" ht="12.75" customHeight="1">
      <c r="A81" s="309" t="s">
        <v>1560</v>
      </c>
      <c r="B81" s="310">
        <v>81154134</v>
      </c>
      <c r="C81" s="314">
        <v>984693</v>
      </c>
      <c r="D81" s="311">
        <v>5999076238606</v>
      </c>
      <c r="E81" s="309">
        <v>10023051940</v>
      </c>
      <c r="F81" s="315">
        <v>2106909200</v>
      </c>
      <c r="G81" s="5" t="s">
        <v>170</v>
      </c>
      <c r="H81" s="8" t="s">
        <v>239</v>
      </c>
      <c r="I81" s="53" t="s">
        <v>287</v>
      </c>
      <c r="J81" s="54" t="s">
        <v>604</v>
      </c>
      <c r="K81" s="43" t="s">
        <v>357</v>
      </c>
      <c r="L81" s="93">
        <v>50</v>
      </c>
      <c r="M81" s="206">
        <v>1.4904109589041097</v>
      </c>
      <c r="N81" s="73"/>
      <c r="O81" s="197">
        <f t="shared" si="16"/>
        <v>63.193424657534251</v>
      </c>
      <c r="P81" s="174">
        <v>1.4</v>
      </c>
      <c r="Q81" s="174">
        <f t="shared" si="13"/>
        <v>1.6692602739726028</v>
      </c>
      <c r="R81" s="173">
        <f t="shared" si="14"/>
        <v>88.470794520547955</v>
      </c>
      <c r="S81" s="173">
        <f t="shared" si="15"/>
        <v>25.277369863013703</v>
      </c>
      <c r="T81" s="111"/>
      <c r="U81" s="32">
        <f t="shared" si="17"/>
        <v>0</v>
      </c>
      <c r="V81" s="280">
        <v>1</v>
      </c>
      <c r="W81" s="155" t="s">
        <v>253</v>
      </c>
      <c r="X81" s="215"/>
      <c r="Y81" s="294">
        <v>47300</v>
      </c>
      <c r="Z81" s="151"/>
    </row>
    <row r="82" spans="1:26" s="46" customFormat="1" ht="12.75" customHeight="1">
      <c r="A82" s="309" t="s">
        <v>1561</v>
      </c>
      <c r="B82" s="314"/>
      <c r="C82" s="314"/>
      <c r="D82" s="311">
        <v>5999076240098</v>
      </c>
      <c r="E82" s="309">
        <v>10023052140</v>
      </c>
      <c r="F82" s="315">
        <v>1806909000</v>
      </c>
      <c r="G82" s="5" t="s">
        <v>170</v>
      </c>
      <c r="H82" s="28" t="s">
        <v>239</v>
      </c>
      <c r="I82" s="53" t="s">
        <v>287</v>
      </c>
      <c r="J82" s="54" t="s">
        <v>604</v>
      </c>
      <c r="K82" s="43" t="s">
        <v>700</v>
      </c>
      <c r="L82" s="281">
        <v>50</v>
      </c>
      <c r="M82" s="206">
        <v>1.4904109589041097</v>
      </c>
      <c r="N82" s="73"/>
      <c r="O82" s="197">
        <f t="shared" si="16"/>
        <v>63.193424657534251</v>
      </c>
      <c r="P82" s="174">
        <v>1.4</v>
      </c>
      <c r="Q82" s="174">
        <f t="shared" si="13"/>
        <v>1.6692602739726028</v>
      </c>
      <c r="R82" s="173">
        <f t="shared" si="14"/>
        <v>88.470794520547955</v>
      </c>
      <c r="S82" s="173">
        <f t="shared" si="15"/>
        <v>25.277369863013703</v>
      </c>
      <c r="T82" s="111"/>
      <c r="U82" s="32">
        <f t="shared" si="17"/>
        <v>0</v>
      </c>
      <c r="V82" s="280" t="s">
        <v>4119</v>
      </c>
      <c r="W82" s="135" t="s">
        <v>252</v>
      </c>
      <c r="X82" s="215"/>
      <c r="Y82" s="294">
        <v>47300</v>
      </c>
      <c r="Z82" s="177"/>
    </row>
    <row r="83" spans="1:26" s="46" customFormat="1" ht="12.75" customHeight="1">
      <c r="A83" s="309" t="s">
        <v>1562</v>
      </c>
      <c r="B83" s="314"/>
      <c r="C83" s="314"/>
      <c r="D83" s="311">
        <v>5999076253371</v>
      </c>
      <c r="E83" s="309">
        <v>10023052340</v>
      </c>
      <c r="F83" s="315">
        <v>2106909200</v>
      </c>
      <c r="G83" s="5" t="s">
        <v>170</v>
      </c>
      <c r="H83" s="28" t="s">
        <v>239</v>
      </c>
      <c r="I83" s="53" t="s">
        <v>287</v>
      </c>
      <c r="J83" s="54" t="s">
        <v>604</v>
      </c>
      <c r="K83" s="43" t="s">
        <v>1288</v>
      </c>
      <c r="L83" s="281">
        <v>50</v>
      </c>
      <c r="M83" s="206">
        <v>1.4904109589041097</v>
      </c>
      <c r="N83" s="73"/>
      <c r="O83" s="197">
        <f t="shared" si="16"/>
        <v>63.193424657534251</v>
      </c>
      <c r="P83" s="174">
        <v>1.4</v>
      </c>
      <c r="Q83" s="174">
        <f t="shared" ref="Q83" si="22">M83*0.8*P83</f>
        <v>1.6692602739726028</v>
      </c>
      <c r="R83" s="173">
        <f t="shared" si="14"/>
        <v>88.470794520547955</v>
      </c>
      <c r="S83" s="173">
        <f t="shared" ref="S83" si="23">R83-O83</f>
        <v>25.277369863013703</v>
      </c>
      <c r="T83" s="111"/>
      <c r="U83" s="32">
        <f t="shared" si="17"/>
        <v>0</v>
      </c>
      <c r="V83" s="280">
        <v>2</v>
      </c>
      <c r="W83" s="135" t="s">
        <v>252</v>
      </c>
      <c r="X83" s="215"/>
      <c r="Y83" s="294">
        <v>47239</v>
      </c>
      <c r="Z83" s="177"/>
    </row>
    <row r="84" spans="1:26" s="46" customFormat="1" ht="12.75" customHeight="1">
      <c r="A84" s="309" t="s">
        <v>3818</v>
      </c>
      <c r="B84" s="314"/>
      <c r="C84" s="314"/>
      <c r="D84" s="311">
        <v>5999076269518</v>
      </c>
      <c r="E84" s="309">
        <v>10023090030</v>
      </c>
      <c r="F84" s="315">
        <v>2106909200</v>
      </c>
      <c r="G84" s="5" t="s">
        <v>170</v>
      </c>
      <c r="H84" s="79" t="s">
        <v>239</v>
      </c>
      <c r="I84" s="53" t="s">
        <v>287</v>
      </c>
      <c r="J84" s="54" t="s">
        <v>580</v>
      </c>
      <c r="K84" s="43" t="s">
        <v>292</v>
      </c>
      <c r="L84" s="93">
        <v>10</v>
      </c>
      <c r="M84" s="206">
        <v>18.844383561643838</v>
      </c>
      <c r="N84" s="73"/>
      <c r="O84" s="197">
        <f t="shared" ref="O84:O99" si="24">(M84+M84*N84)*$Y$3*(1-$Y$2/100)</f>
        <v>799.00186301369877</v>
      </c>
      <c r="P84" s="174">
        <v>1.3</v>
      </c>
      <c r="Q84" s="174">
        <f t="shared" ref="Q84:Q98" si="25">M84*0.8*P84</f>
        <v>19.598158904109592</v>
      </c>
      <c r="R84" s="173">
        <f t="shared" ref="R84:R99" si="26">Q84*53</f>
        <v>1038.7024219178084</v>
      </c>
      <c r="S84" s="173">
        <f t="shared" ref="S84:S98" si="27">R84-O84</f>
        <v>239.70055890410958</v>
      </c>
      <c r="T84" s="111"/>
      <c r="U84" s="32">
        <f t="shared" ref="U84:U99" si="28">O84*T84</f>
        <v>0</v>
      </c>
      <c r="V84" s="367"/>
      <c r="W84" s="155" t="s">
        <v>253</v>
      </c>
      <c r="X84" s="214"/>
      <c r="Y84" s="294"/>
      <c r="Z84" s="151"/>
    </row>
    <row r="85" spans="1:26" s="46" customFormat="1" ht="12.75" customHeight="1">
      <c r="A85" s="309" t="s">
        <v>3819</v>
      </c>
      <c r="B85" s="314"/>
      <c r="C85" s="314"/>
      <c r="D85" s="311">
        <v>5999076269525</v>
      </c>
      <c r="E85" s="309">
        <v>10023090140</v>
      </c>
      <c r="F85" s="315">
        <v>2106909200</v>
      </c>
      <c r="G85" s="5" t="s">
        <v>170</v>
      </c>
      <c r="H85" s="79" t="s">
        <v>239</v>
      </c>
      <c r="I85" s="53" t="s">
        <v>287</v>
      </c>
      <c r="J85" s="54" t="s">
        <v>580</v>
      </c>
      <c r="K85" s="43" t="s">
        <v>212</v>
      </c>
      <c r="L85" s="93">
        <v>10</v>
      </c>
      <c r="M85" s="206">
        <v>18.844383561643838</v>
      </c>
      <c r="N85" s="73"/>
      <c r="O85" s="197">
        <f t="shared" si="24"/>
        <v>799.00186301369877</v>
      </c>
      <c r="P85" s="174">
        <v>1.3</v>
      </c>
      <c r="Q85" s="174">
        <f t="shared" si="25"/>
        <v>19.598158904109592</v>
      </c>
      <c r="R85" s="173">
        <f t="shared" si="26"/>
        <v>1038.7024219178084</v>
      </c>
      <c r="S85" s="173">
        <f t="shared" si="27"/>
        <v>239.70055890410958</v>
      </c>
      <c r="T85" s="111"/>
      <c r="U85" s="32">
        <f t="shared" si="28"/>
        <v>0</v>
      </c>
      <c r="V85" s="367">
        <v>14</v>
      </c>
      <c r="W85" s="135" t="s">
        <v>252</v>
      </c>
      <c r="X85" s="214"/>
      <c r="Y85" s="294">
        <v>47270</v>
      </c>
      <c r="Z85" s="151"/>
    </row>
    <row r="86" spans="1:26" s="364" customFormat="1" ht="12.75" customHeight="1">
      <c r="A86" s="309" t="s">
        <v>3820</v>
      </c>
      <c r="B86" s="314">
        <v>81323706</v>
      </c>
      <c r="C86" s="314"/>
      <c r="D86" s="311">
        <v>5999076269532</v>
      </c>
      <c r="E86" s="309">
        <v>10023090240</v>
      </c>
      <c r="F86" s="315">
        <v>1806909000</v>
      </c>
      <c r="G86" s="5" t="s">
        <v>170</v>
      </c>
      <c r="H86" s="79" t="s">
        <v>239</v>
      </c>
      <c r="I86" s="53" t="s">
        <v>287</v>
      </c>
      <c r="J86" s="54" t="s">
        <v>580</v>
      </c>
      <c r="K86" s="43" t="s">
        <v>213</v>
      </c>
      <c r="L86" s="93">
        <v>10</v>
      </c>
      <c r="M86" s="206">
        <v>18.844383561643838</v>
      </c>
      <c r="N86" s="73"/>
      <c r="O86" s="197">
        <f t="shared" si="24"/>
        <v>799.00186301369877</v>
      </c>
      <c r="P86" s="174">
        <v>1.3</v>
      </c>
      <c r="Q86" s="174">
        <f t="shared" si="25"/>
        <v>19.598158904109592</v>
      </c>
      <c r="R86" s="173">
        <f t="shared" si="26"/>
        <v>1038.7024219178084</v>
      </c>
      <c r="S86" s="173">
        <f t="shared" si="27"/>
        <v>239.70055890410958</v>
      </c>
      <c r="T86" s="111"/>
      <c r="U86" s="32">
        <f t="shared" si="28"/>
        <v>0</v>
      </c>
      <c r="V86" s="367">
        <v>44</v>
      </c>
      <c r="W86" s="363" t="s">
        <v>253</v>
      </c>
      <c r="X86" s="214"/>
      <c r="Y86" s="294">
        <v>47300</v>
      </c>
      <c r="Z86" s="151"/>
    </row>
    <row r="87" spans="1:26" s="364" customFormat="1" ht="12.75" customHeight="1">
      <c r="A87" s="309" t="s">
        <v>3821</v>
      </c>
      <c r="B87" s="314"/>
      <c r="C87" s="314"/>
      <c r="D87" s="311">
        <v>5999076269549</v>
      </c>
      <c r="E87" s="309">
        <v>10023090340</v>
      </c>
      <c r="F87" s="315">
        <v>2106909200</v>
      </c>
      <c r="G87" s="5" t="s">
        <v>170</v>
      </c>
      <c r="H87" s="79" t="s">
        <v>239</v>
      </c>
      <c r="I87" s="53" t="s">
        <v>287</v>
      </c>
      <c r="J87" s="54" t="s">
        <v>580</v>
      </c>
      <c r="K87" s="43" t="s">
        <v>3</v>
      </c>
      <c r="L87" s="93">
        <v>10</v>
      </c>
      <c r="M87" s="206">
        <v>18.844383561643838</v>
      </c>
      <c r="N87" s="73"/>
      <c r="O87" s="197">
        <f t="shared" si="24"/>
        <v>799.00186301369877</v>
      </c>
      <c r="P87" s="174">
        <v>1.3</v>
      </c>
      <c r="Q87" s="174">
        <f t="shared" si="25"/>
        <v>19.598158904109592</v>
      </c>
      <c r="R87" s="173">
        <f t="shared" si="26"/>
        <v>1038.7024219178084</v>
      </c>
      <c r="S87" s="173">
        <f t="shared" si="27"/>
        <v>239.70055890410958</v>
      </c>
      <c r="T87" s="111"/>
      <c r="U87" s="32">
        <f t="shared" si="28"/>
        <v>0</v>
      </c>
      <c r="V87" s="367">
        <v>24</v>
      </c>
      <c r="W87" s="363" t="s">
        <v>253</v>
      </c>
      <c r="X87" s="214"/>
      <c r="Y87" s="294">
        <v>47270</v>
      </c>
      <c r="Z87" s="151"/>
    </row>
    <row r="88" spans="1:26" s="46" customFormat="1" ht="12.75" customHeight="1">
      <c r="A88" s="309" t="s">
        <v>3822</v>
      </c>
      <c r="B88" s="314">
        <v>81323708</v>
      </c>
      <c r="C88" s="314"/>
      <c r="D88" s="311">
        <v>5999076269556</v>
      </c>
      <c r="E88" s="309">
        <v>10023090440</v>
      </c>
      <c r="F88" s="315">
        <v>1806909000</v>
      </c>
      <c r="G88" s="5" t="s">
        <v>170</v>
      </c>
      <c r="H88" s="79" t="s">
        <v>239</v>
      </c>
      <c r="I88" s="53" t="s">
        <v>287</v>
      </c>
      <c r="J88" s="54" t="s">
        <v>580</v>
      </c>
      <c r="K88" s="43" t="s">
        <v>74</v>
      </c>
      <c r="L88" s="93">
        <v>10</v>
      </c>
      <c r="M88" s="206">
        <v>18.844383561643838</v>
      </c>
      <c r="N88" s="73"/>
      <c r="O88" s="197">
        <f t="shared" si="24"/>
        <v>799.00186301369877</v>
      </c>
      <c r="P88" s="174">
        <v>1.3</v>
      </c>
      <c r="Q88" s="174">
        <f t="shared" si="25"/>
        <v>19.598158904109592</v>
      </c>
      <c r="R88" s="173">
        <f t="shared" si="26"/>
        <v>1038.7024219178084</v>
      </c>
      <c r="S88" s="173">
        <f t="shared" si="27"/>
        <v>239.70055890410958</v>
      </c>
      <c r="T88" s="111"/>
      <c r="U88" s="32">
        <f t="shared" si="28"/>
        <v>0</v>
      </c>
      <c r="V88" s="367"/>
      <c r="W88" s="136" t="s">
        <v>251</v>
      </c>
      <c r="X88" s="214"/>
      <c r="Y88" s="20"/>
      <c r="Z88" s="151"/>
    </row>
    <row r="89" spans="1:26" s="46" customFormat="1" ht="12.75" customHeight="1">
      <c r="A89" s="309" t="s">
        <v>3823</v>
      </c>
      <c r="B89" s="314">
        <v>81323709</v>
      </c>
      <c r="C89" s="314"/>
      <c r="D89" s="311">
        <v>5999076269563</v>
      </c>
      <c r="E89" s="309">
        <v>10023090740</v>
      </c>
      <c r="F89" s="309">
        <v>1806909000</v>
      </c>
      <c r="G89" s="5" t="s">
        <v>170</v>
      </c>
      <c r="H89" s="79" t="s">
        <v>239</v>
      </c>
      <c r="I89" s="53" t="s">
        <v>287</v>
      </c>
      <c r="J89" s="54" t="s">
        <v>580</v>
      </c>
      <c r="K89" s="43" t="s">
        <v>130</v>
      </c>
      <c r="L89" s="93">
        <v>10</v>
      </c>
      <c r="M89" s="206">
        <v>18.844383561643838</v>
      </c>
      <c r="N89" s="73"/>
      <c r="O89" s="197">
        <f t="shared" si="24"/>
        <v>799.00186301369877</v>
      </c>
      <c r="P89" s="174">
        <v>1.3</v>
      </c>
      <c r="Q89" s="174">
        <f t="shared" si="25"/>
        <v>19.598158904109592</v>
      </c>
      <c r="R89" s="173">
        <f t="shared" si="26"/>
        <v>1038.7024219178084</v>
      </c>
      <c r="S89" s="173">
        <f t="shared" si="27"/>
        <v>239.70055890410958</v>
      </c>
      <c r="T89" s="111"/>
      <c r="U89" s="32">
        <f t="shared" si="28"/>
        <v>0</v>
      </c>
      <c r="V89" s="367">
        <v>3</v>
      </c>
      <c r="W89" s="135" t="s">
        <v>252</v>
      </c>
      <c r="X89" s="214"/>
      <c r="Y89" s="294">
        <v>47270</v>
      </c>
      <c r="Z89" s="151"/>
    </row>
    <row r="90" spans="1:26" s="46" customFormat="1" ht="12.75" customHeight="1">
      <c r="A90" s="309" t="s">
        <v>3824</v>
      </c>
      <c r="B90" s="314">
        <v>81323710</v>
      </c>
      <c r="C90" s="314"/>
      <c r="D90" s="311">
        <v>5999076269570</v>
      </c>
      <c r="E90" s="309">
        <v>10023090840</v>
      </c>
      <c r="F90" s="315">
        <v>1806909000</v>
      </c>
      <c r="G90" s="5" t="s">
        <v>170</v>
      </c>
      <c r="H90" s="79" t="s">
        <v>239</v>
      </c>
      <c r="I90" s="53" t="s">
        <v>287</v>
      </c>
      <c r="J90" s="54" t="s">
        <v>580</v>
      </c>
      <c r="K90" s="43" t="s">
        <v>20</v>
      </c>
      <c r="L90" s="93">
        <v>10</v>
      </c>
      <c r="M90" s="206">
        <v>18.844383561643838</v>
      </c>
      <c r="N90" s="73"/>
      <c r="O90" s="197">
        <f t="shared" si="24"/>
        <v>799.00186301369877</v>
      </c>
      <c r="P90" s="174">
        <v>1.3</v>
      </c>
      <c r="Q90" s="174">
        <f t="shared" si="25"/>
        <v>19.598158904109592</v>
      </c>
      <c r="R90" s="173">
        <f t="shared" si="26"/>
        <v>1038.7024219178084</v>
      </c>
      <c r="S90" s="173">
        <f t="shared" si="27"/>
        <v>239.70055890410958</v>
      </c>
      <c r="T90" s="111"/>
      <c r="U90" s="32">
        <f t="shared" si="28"/>
        <v>0</v>
      </c>
      <c r="V90" s="367"/>
      <c r="W90" s="135" t="s">
        <v>252</v>
      </c>
      <c r="X90" s="214"/>
      <c r="Y90" s="294"/>
      <c r="Z90" s="151"/>
    </row>
    <row r="91" spans="1:26" s="46" customFormat="1" ht="12.75" customHeight="1">
      <c r="A91" s="309" t="s">
        <v>3825</v>
      </c>
      <c r="B91" s="314"/>
      <c r="C91" s="314"/>
      <c r="D91" s="311">
        <v>5999076269587</v>
      </c>
      <c r="E91" s="309">
        <v>10023090940</v>
      </c>
      <c r="F91" s="315">
        <v>2106909200</v>
      </c>
      <c r="G91" s="5" t="s">
        <v>170</v>
      </c>
      <c r="H91" s="79" t="s">
        <v>239</v>
      </c>
      <c r="I91" s="53" t="s">
        <v>287</v>
      </c>
      <c r="J91" s="54" t="s">
        <v>580</v>
      </c>
      <c r="K91" s="43" t="s">
        <v>214</v>
      </c>
      <c r="L91" s="93">
        <v>10</v>
      </c>
      <c r="M91" s="206">
        <v>18.844383561643838</v>
      </c>
      <c r="N91" s="73"/>
      <c r="O91" s="197">
        <f t="shared" si="24"/>
        <v>799.00186301369877</v>
      </c>
      <c r="P91" s="174">
        <v>1.3</v>
      </c>
      <c r="Q91" s="174">
        <f t="shared" si="25"/>
        <v>19.598158904109592</v>
      </c>
      <c r="R91" s="173">
        <f t="shared" si="26"/>
        <v>1038.7024219178084</v>
      </c>
      <c r="S91" s="173">
        <f t="shared" si="27"/>
        <v>239.70055890410958</v>
      </c>
      <c r="T91" s="111"/>
      <c r="U91" s="32">
        <f t="shared" si="28"/>
        <v>0</v>
      </c>
      <c r="V91" s="367"/>
      <c r="W91" s="135" t="s">
        <v>252</v>
      </c>
      <c r="X91" s="214"/>
      <c r="Y91" s="294"/>
      <c r="Z91" s="151"/>
    </row>
    <row r="92" spans="1:26" s="364" customFormat="1" ht="12.75" customHeight="1">
      <c r="A92" s="309" t="s">
        <v>3826</v>
      </c>
      <c r="B92" s="314">
        <v>81323712</v>
      </c>
      <c r="C92" s="314"/>
      <c r="D92" s="311">
        <v>5999076269594</v>
      </c>
      <c r="E92" s="309">
        <v>10023091140</v>
      </c>
      <c r="F92" s="315">
        <v>1806909000</v>
      </c>
      <c r="G92" s="5" t="s">
        <v>170</v>
      </c>
      <c r="H92" s="79" t="s">
        <v>239</v>
      </c>
      <c r="I92" s="53" t="s">
        <v>287</v>
      </c>
      <c r="J92" s="54" t="s">
        <v>580</v>
      </c>
      <c r="K92" s="43" t="s">
        <v>77</v>
      </c>
      <c r="L92" s="93">
        <v>10</v>
      </c>
      <c r="M92" s="206">
        <v>18.844383561643838</v>
      </c>
      <c r="N92" s="73"/>
      <c r="O92" s="197">
        <f t="shared" si="24"/>
        <v>799.00186301369877</v>
      </c>
      <c r="P92" s="174">
        <v>1.3</v>
      </c>
      <c r="Q92" s="174">
        <f t="shared" si="25"/>
        <v>19.598158904109592</v>
      </c>
      <c r="R92" s="173">
        <f t="shared" si="26"/>
        <v>1038.7024219178084</v>
      </c>
      <c r="S92" s="173">
        <f t="shared" si="27"/>
        <v>239.70055890410958</v>
      </c>
      <c r="T92" s="111"/>
      <c r="U92" s="32">
        <f t="shared" si="28"/>
        <v>0</v>
      </c>
      <c r="V92" s="367"/>
      <c r="W92" s="363" t="s">
        <v>251</v>
      </c>
      <c r="X92" s="214"/>
      <c r="Y92" s="294"/>
      <c r="Z92" s="151"/>
    </row>
    <row r="93" spans="1:26" s="364" customFormat="1" ht="12.75" customHeight="1">
      <c r="A93" s="309" t="s">
        <v>3827</v>
      </c>
      <c r="B93" s="314"/>
      <c r="C93" s="314"/>
      <c r="D93" s="311">
        <v>5999076269600</v>
      </c>
      <c r="E93" s="309">
        <v>10023091340</v>
      </c>
      <c r="F93" s="315">
        <v>1806909000</v>
      </c>
      <c r="G93" s="5" t="s">
        <v>170</v>
      </c>
      <c r="H93" s="79" t="s">
        <v>239</v>
      </c>
      <c r="I93" s="53" t="s">
        <v>287</v>
      </c>
      <c r="J93" s="54" t="s">
        <v>580</v>
      </c>
      <c r="K93" s="43" t="s">
        <v>285</v>
      </c>
      <c r="L93" s="93">
        <v>10</v>
      </c>
      <c r="M93" s="206">
        <v>18.844383561643838</v>
      </c>
      <c r="N93" s="73"/>
      <c r="O93" s="197">
        <f t="shared" si="24"/>
        <v>799.00186301369877</v>
      </c>
      <c r="P93" s="174">
        <v>1.3</v>
      </c>
      <c r="Q93" s="174">
        <f t="shared" si="25"/>
        <v>19.598158904109592</v>
      </c>
      <c r="R93" s="173">
        <f t="shared" si="26"/>
        <v>1038.7024219178084</v>
      </c>
      <c r="S93" s="173">
        <f t="shared" si="27"/>
        <v>239.70055890410958</v>
      </c>
      <c r="T93" s="111"/>
      <c r="U93" s="32">
        <f t="shared" si="28"/>
        <v>0</v>
      </c>
      <c r="V93" s="367"/>
      <c r="W93" s="363" t="s">
        <v>251</v>
      </c>
      <c r="X93" s="214"/>
      <c r="Y93" s="294"/>
      <c r="Z93" s="151"/>
    </row>
    <row r="94" spans="1:26" s="364" customFormat="1" ht="12.75" customHeight="1">
      <c r="A94" s="309" t="s">
        <v>3828</v>
      </c>
      <c r="B94" s="314"/>
      <c r="C94" s="314"/>
      <c r="D94" s="311">
        <v>5999076269617</v>
      </c>
      <c r="E94" s="309">
        <v>10023091740</v>
      </c>
      <c r="F94" s="315">
        <v>2106909200</v>
      </c>
      <c r="G94" s="5" t="s">
        <v>170</v>
      </c>
      <c r="H94" s="79" t="s">
        <v>239</v>
      </c>
      <c r="I94" s="53" t="s">
        <v>287</v>
      </c>
      <c r="J94" s="54" t="s">
        <v>580</v>
      </c>
      <c r="K94" s="43" t="s">
        <v>308</v>
      </c>
      <c r="L94" s="93">
        <v>10</v>
      </c>
      <c r="M94" s="206">
        <v>18.844383561643838</v>
      </c>
      <c r="N94" s="73"/>
      <c r="O94" s="197">
        <f t="shared" si="24"/>
        <v>799.00186301369877</v>
      </c>
      <c r="P94" s="174">
        <v>1.3</v>
      </c>
      <c r="Q94" s="174">
        <f t="shared" si="25"/>
        <v>19.598158904109592</v>
      </c>
      <c r="R94" s="173">
        <f t="shared" si="26"/>
        <v>1038.7024219178084</v>
      </c>
      <c r="S94" s="173">
        <f t="shared" si="27"/>
        <v>239.70055890410958</v>
      </c>
      <c r="T94" s="111"/>
      <c r="U94" s="32">
        <f t="shared" si="28"/>
        <v>0</v>
      </c>
      <c r="V94" s="367"/>
      <c r="W94" s="363" t="s">
        <v>251</v>
      </c>
      <c r="X94" s="214"/>
      <c r="Y94" s="294"/>
      <c r="Z94" s="151"/>
    </row>
    <row r="95" spans="1:26" s="46" customFormat="1" ht="12.75" customHeight="1">
      <c r="A95" s="309" t="s">
        <v>3829</v>
      </c>
      <c r="B95" s="314"/>
      <c r="C95" s="314"/>
      <c r="D95" s="311">
        <v>5999076269624</v>
      </c>
      <c r="E95" s="309">
        <v>10023091840</v>
      </c>
      <c r="F95" s="309">
        <v>2106909200</v>
      </c>
      <c r="G95" s="5" t="s">
        <v>170</v>
      </c>
      <c r="H95" s="79" t="s">
        <v>239</v>
      </c>
      <c r="I95" s="53" t="s">
        <v>287</v>
      </c>
      <c r="J95" s="54" t="s">
        <v>580</v>
      </c>
      <c r="K95" s="43" t="s">
        <v>309</v>
      </c>
      <c r="L95" s="93">
        <v>10</v>
      </c>
      <c r="M95" s="206">
        <v>18.844383561643838</v>
      </c>
      <c r="N95" s="73"/>
      <c r="O95" s="197">
        <f t="shared" si="24"/>
        <v>799.00186301369877</v>
      </c>
      <c r="P95" s="174">
        <v>1.3</v>
      </c>
      <c r="Q95" s="174">
        <f t="shared" si="25"/>
        <v>19.598158904109592</v>
      </c>
      <c r="R95" s="173">
        <f t="shared" si="26"/>
        <v>1038.7024219178084</v>
      </c>
      <c r="S95" s="173">
        <f t="shared" si="27"/>
        <v>239.70055890410958</v>
      </c>
      <c r="T95" s="111"/>
      <c r="U95" s="32">
        <f t="shared" si="28"/>
        <v>0</v>
      </c>
      <c r="V95" s="280"/>
      <c r="W95" s="134" t="s">
        <v>250</v>
      </c>
      <c r="X95" s="214"/>
      <c r="Y95" s="20"/>
      <c r="Z95" s="151"/>
    </row>
    <row r="96" spans="1:26" s="46" customFormat="1" ht="12.75" customHeight="1">
      <c r="A96" s="309" t="s">
        <v>3893</v>
      </c>
      <c r="B96" s="314"/>
      <c r="C96" s="314"/>
      <c r="D96" s="311">
        <v>5999076269662</v>
      </c>
      <c r="E96" s="309">
        <v>10023092440</v>
      </c>
      <c r="F96" s="309">
        <v>1806909000</v>
      </c>
      <c r="G96" s="5" t="s">
        <v>170</v>
      </c>
      <c r="H96" s="79" t="s">
        <v>239</v>
      </c>
      <c r="I96" s="53" t="s">
        <v>287</v>
      </c>
      <c r="J96" s="54" t="s">
        <v>580</v>
      </c>
      <c r="K96" s="43" t="s">
        <v>3833</v>
      </c>
      <c r="L96" s="93">
        <v>10</v>
      </c>
      <c r="M96" s="206">
        <v>18.844383561643838</v>
      </c>
      <c r="N96" s="73"/>
      <c r="O96" s="197">
        <f t="shared" ref="O96" si="29">(M96+M96*N96)*$Y$3*(1-$Y$2/100)</f>
        <v>799.00186301369877</v>
      </c>
      <c r="P96" s="174">
        <v>1.3</v>
      </c>
      <c r="Q96" s="174">
        <f t="shared" ref="Q96" si="30">M96*0.8*P96</f>
        <v>19.598158904109592</v>
      </c>
      <c r="R96" s="173">
        <f t="shared" ref="R96" si="31">Q96*53</f>
        <v>1038.7024219178084</v>
      </c>
      <c r="S96" s="173">
        <f t="shared" ref="S96" si="32">R96-O96</f>
        <v>239.70055890410958</v>
      </c>
      <c r="T96" s="111"/>
      <c r="U96" s="32">
        <f t="shared" si="28"/>
        <v>0</v>
      </c>
      <c r="V96" s="280"/>
      <c r="W96" s="357"/>
      <c r="X96" s="214"/>
      <c r="Y96" s="294"/>
      <c r="Z96" s="151"/>
    </row>
    <row r="97" spans="1:26" s="46" customFormat="1" ht="12.75" customHeight="1">
      <c r="A97" s="309" t="s">
        <v>3830</v>
      </c>
      <c r="B97" s="314"/>
      <c r="C97" s="314"/>
      <c r="D97" s="311">
        <v>5999076269631</v>
      </c>
      <c r="E97" s="309">
        <v>10023091940</v>
      </c>
      <c r="F97" s="315">
        <v>2106909200</v>
      </c>
      <c r="G97" s="5" t="s">
        <v>170</v>
      </c>
      <c r="H97" s="79" t="s">
        <v>239</v>
      </c>
      <c r="I97" s="53" t="s">
        <v>287</v>
      </c>
      <c r="J97" s="54" t="s">
        <v>580</v>
      </c>
      <c r="K97" s="43" t="s">
        <v>357</v>
      </c>
      <c r="L97" s="93">
        <v>10</v>
      </c>
      <c r="M97" s="206">
        <v>18.844383561643838</v>
      </c>
      <c r="N97" s="73"/>
      <c r="O97" s="197">
        <f t="shared" si="24"/>
        <v>799.00186301369877</v>
      </c>
      <c r="P97" s="174">
        <v>1.3</v>
      </c>
      <c r="Q97" s="174">
        <f t="shared" si="25"/>
        <v>19.598158904109592</v>
      </c>
      <c r="R97" s="173">
        <f t="shared" si="26"/>
        <v>1038.7024219178084</v>
      </c>
      <c r="S97" s="173">
        <f t="shared" si="27"/>
        <v>239.70055890410958</v>
      </c>
      <c r="T97" s="111"/>
      <c r="U97" s="32">
        <f t="shared" si="28"/>
        <v>0</v>
      </c>
      <c r="V97" s="280"/>
      <c r="W97" s="135" t="s">
        <v>252</v>
      </c>
      <c r="X97" s="214"/>
      <c r="Y97" s="294"/>
      <c r="Z97" s="151"/>
    </row>
    <row r="98" spans="1:26" s="46" customFormat="1" ht="12.75" customHeight="1">
      <c r="A98" s="309" t="s">
        <v>3831</v>
      </c>
      <c r="B98" s="314"/>
      <c r="C98" s="314"/>
      <c r="D98" s="311">
        <v>5999076269648</v>
      </c>
      <c r="E98" s="309">
        <v>10023092140</v>
      </c>
      <c r="F98" s="315">
        <v>1806909000</v>
      </c>
      <c r="G98" s="5" t="s">
        <v>170</v>
      </c>
      <c r="H98" s="8" t="s">
        <v>239</v>
      </c>
      <c r="I98" s="53" t="s">
        <v>287</v>
      </c>
      <c r="J98" s="54" t="s">
        <v>580</v>
      </c>
      <c r="K98" s="43" t="s">
        <v>1013</v>
      </c>
      <c r="L98" s="93">
        <v>10</v>
      </c>
      <c r="M98" s="206">
        <v>18.844383561643838</v>
      </c>
      <c r="N98" s="73"/>
      <c r="O98" s="197">
        <f t="shared" si="24"/>
        <v>799.00186301369877</v>
      </c>
      <c r="P98" s="174">
        <v>1.3</v>
      </c>
      <c r="Q98" s="174">
        <f t="shared" si="25"/>
        <v>19.598158904109592</v>
      </c>
      <c r="R98" s="173">
        <f t="shared" si="26"/>
        <v>1038.7024219178084</v>
      </c>
      <c r="S98" s="173">
        <f t="shared" si="27"/>
        <v>239.70055890410958</v>
      </c>
      <c r="T98" s="111"/>
      <c r="U98" s="32">
        <f t="shared" si="28"/>
        <v>0</v>
      </c>
      <c r="V98" s="280"/>
      <c r="W98" s="134" t="s">
        <v>250</v>
      </c>
      <c r="X98" s="215"/>
      <c r="Y98" s="294"/>
      <c r="Z98" s="151"/>
    </row>
    <row r="99" spans="1:26" s="46" customFormat="1" ht="12.75" customHeight="1">
      <c r="A99" s="309" t="s">
        <v>3832</v>
      </c>
      <c r="B99" s="314"/>
      <c r="C99" s="314"/>
      <c r="D99" s="311">
        <v>5999076269655</v>
      </c>
      <c r="E99" s="309">
        <v>10023092340</v>
      </c>
      <c r="F99" s="315">
        <v>2106909200</v>
      </c>
      <c r="G99" s="5" t="s">
        <v>170</v>
      </c>
      <c r="H99" s="28" t="s">
        <v>239</v>
      </c>
      <c r="I99" s="53" t="s">
        <v>287</v>
      </c>
      <c r="J99" s="54" t="s">
        <v>580</v>
      </c>
      <c r="K99" s="43" t="s">
        <v>1288</v>
      </c>
      <c r="L99" s="93">
        <v>10</v>
      </c>
      <c r="M99" s="206">
        <v>18.844383561643838</v>
      </c>
      <c r="N99" s="73"/>
      <c r="O99" s="197">
        <f t="shared" si="24"/>
        <v>799.00186301369877</v>
      </c>
      <c r="P99" s="174">
        <v>1.3</v>
      </c>
      <c r="Q99" s="174">
        <f t="shared" ref="Q99" si="33">M99*0.8*P99</f>
        <v>19.598158904109592</v>
      </c>
      <c r="R99" s="173">
        <f t="shared" si="26"/>
        <v>1038.7024219178084</v>
      </c>
      <c r="S99" s="173">
        <f t="shared" ref="S99" si="34">R99-O99</f>
        <v>239.70055890410958</v>
      </c>
      <c r="T99" s="111"/>
      <c r="U99" s="32">
        <f t="shared" si="28"/>
        <v>0</v>
      </c>
      <c r="V99" s="280"/>
      <c r="W99" s="134" t="s">
        <v>250</v>
      </c>
      <c r="X99" s="215"/>
      <c r="Y99" s="20"/>
      <c r="Z99" s="177"/>
    </row>
    <row r="100" spans="1:26" s="46" customFormat="1" ht="12.75" customHeight="1">
      <c r="A100" s="309" t="s">
        <v>3976</v>
      </c>
      <c r="B100" s="314"/>
      <c r="C100" s="314"/>
      <c r="D100" s="311">
        <v>5999076270064</v>
      </c>
      <c r="E100" s="309">
        <v>10023110030</v>
      </c>
      <c r="F100" s="315">
        <v>2106909200</v>
      </c>
      <c r="G100" s="5" t="s">
        <v>170</v>
      </c>
      <c r="H100" s="28" t="s">
        <v>239</v>
      </c>
      <c r="I100" s="53" t="s">
        <v>287</v>
      </c>
      <c r="J100" s="54" t="s">
        <v>648</v>
      </c>
      <c r="K100" s="43" t="s">
        <v>292</v>
      </c>
      <c r="L100" s="281">
        <v>10</v>
      </c>
      <c r="M100" s="206">
        <v>36.263561643835608</v>
      </c>
      <c r="N100" s="73"/>
      <c r="O100" s="197">
        <f t="shared" si="16"/>
        <v>1537.5750136986298</v>
      </c>
      <c r="P100" s="174">
        <v>1.25</v>
      </c>
      <c r="Q100" s="174">
        <f t="shared" ref="Q100" si="35">M100*0.8*P100</f>
        <v>36.263561643835608</v>
      </c>
      <c r="R100" s="173">
        <f t="shared" ref="R100" si="36">Q100*53</f>
        <v>1921.9687671232873</v>
      </c>
      <c r="S100" s="173">
        <f t="shared" ref="S100" si="37">R100-O100</f>
        <v>384.39375342465746</v>
      </c>
      <c r="T100" s="111"/>
      <c r="U100" s="32">
        <f t="shared" si="17"/>
        <v>0</v>
      </c>
      <c r="V100" s="280" t="s">
        <v>4119</v>
      </c>
      <c r="W100" s="135" t="s">
        <v>252</v>
      </c>
      <c r="X100" s="215"/>
      <c r="Y100" s="294">
        <v>47270</v>
      </c>
      <c r="Z100" s="177"/>
    </row>
    <row r="101" spans="1:26" s="46" customFormat="1" ht="12.75" customHeight="1">
      <c r="A101" s="309" t="s">
        <v>3961</v>
      </c>
      <c r="B101" s="314"/>
      <c r="C101" s="314"/>
      <c r="D101" s="311">
        <v>5999076270132</v>
      </c>
      <c r="E101" s="309">
        <v>10023110940</v>
      </c>
      <c r="F101" s="315">
        <v>2106909200</v>
      </c>
      <c r="G101" s="5" t="s">
        <v>170</v>
      </c>
      <c r="H101" s="28" t="s">
        <v>239</v>
      </c>
      <c r="I101" s="53" t="s">
        <v>287</v>
      </c>
      <c r="J101" s="54" t="s">
        <v>648</v>
      </c>
      <c r="K101" s="43" t="s">
        <v>214</v>
      </c>
      <c r="L101" s="281">
        <v>10</v>
      </c>
      <c r="M101" s="206">
        <v>36.263561643835608</v>
      </c>
      <c r="N101" s="73"/>
      <c r="O101" s="197">
        <f t="shared" si="16"/>
        <v>1537.5750136986298</v>
      </c>
      <c r="P101" s="174">
        <v>1.25</v>
      </c>
      <c r="Q101" s="174">
        <f t="shared" ref="Q101:Q105" si="38">M101*0.8*P101</f>
        <v>36.263561643835608</v>
      </c>
      <c r="R101" s="173">
        <f t="shared" si="14"/>
        <v>1921.9687671232873</v>
      </c>
      <c r="S101" s="173">
        <f t="shared" ref="S101:S105" si="39">R101-O101</f>
        <v>384.39375342465746</v>
      </c>
      <c r="T101" s="111"/>
      <c r="U101" s="32">
        <f t="shared" si="17"/>
        <v>0</v>
      </c>
      <c r="V101" s="280" t="s">
        <v>4119</v>
      </c>
      <c r="W101" s="155" t="s">
        <v>253</v>
      </c>
      <c r="X101" s="215"/>
      <c r="Y101" s="294">
        <v>47270</v>
      </c>
      <c r="Z101" s="177"/>
    </row>
    <row r="102" spans="1:26" s="46" customFormat="1" ht="12.75" customHeight="1">
      <c r="A102" s="309" t="s">
        <v>3962</v>
      </c>
      <c r="B102" s="314"/>
      <c r="C102" s="314"/>
      <c r="D102" s="311">
        <v>5999076270071</v>
      </c>
      <c r="E102" s="309">
        <v>10023110140</v>
      </c>
      <c r="F102" s="315">
        <v>2106909200</v>
      </c>
      <c r="G102" s="5" t="s">
        <v>170</v>
      </c>
      <c r="H102" s="28" t="s">
        <v>239</v>
      </c>
      <c r="I102" s="53" t="s">
        <v>287</v>
      </c>
      <c r="J102" s="54" t="s">
        <v>648</v>
      </c>
      <c r="K102" s="43" t="s">
        <v>212</v>
      </c>
      <c r="L102" s="281">
        <v>10</v>
      </c>
      <c r="M102" s="206">
        <v>36.263561643835608</v>
      </c>
      <c r="N102" s="73"/>
      <c r="O102" s="197">
        <f t="shared" si="16"/>
        <v>1537.5750136986298</v>
      </c>
      <c r="P102" s="174">
        <v>1.25</v>
      </c>
      <c r="Q102" s="174">
        <f t="shared" si="38"/>
        <v>36.263561643835608</v>
      </c>
      <c r="R102" s="173">
        <f t="shared" si="14"/>
        <v>1921.9687671232873</v>
      </c>
      <c r="S102" s="173">
        <f t="shared" si="39"/>
        <v>384.39375342465746</v>
      </c>
      <c r="T102" s="111"/>
      <c r="U102" s="32">
        <f t="shared" si="17"/>
        <v>0</v>
      </c>
      <c r="V102" s="280" t="s">
        <v>4119</v>
      </c>
      <c r="W102" s="135" t="s">
        <v>252</v>
      </c>
      <c r="X102" s="215"/>
      <c r="Y102" s="294">
        <v>47239</v>
      </c>
      <c r="Z102" s="177"/>
    </row>
    <row r="103" spans="1:26" s="46" customFormat="1" ht="12.75" customHeight="1">
      <c r="A103" s="309" t="s">
        <v>3964</v>
      </c>
      <c r="B103" s="314"/>
      <c r="C103" s="314"/>
      <c r="D103" s="311">
        <v>5999076270088</v>
      </c>
      <c r="E103" s="309">
        <v>10023110240</v>
      </c>
      <c r="F103" s="315">
        <v>1806909000</v>
      </c>
      <c r="G103" s="5" t="s">
        <v>170</v>
      </c>
      <c r="H103" s="28" t="s">
        <v>239</v>
      </c>
      <c r="I103" s="53" t="s">
        <v>287</v>
      </c>
      <c r="J103" s="54" t="s">
        <v>648</v>
      </c>
      <c r="K103" s="43" t="s">
        <v>213</v>
      </c>
      <c r="L103" s="281">
        <v>10</v>
      </c>
      <c r="M103" s="206">
        <v>36.263561643835608</v>
      </c>
      <c r="N103" s="73"/>
      <c r="O103" s="197">
        <f>(M103+M103*N103)*$Y$3*(1-$Y$2/100)</f>
        <v>1537.5750136986298</v>
      </c>
      <c r="P103" s="174">
        <v>1.25</v>
      </c>
      <c r="Q103" s="174">
        <f>M103*0.8*P103</f>
        <v>36.263561643835608</v>
      </c>
      <c r="R103" s="173">
        <f>Q103*53</f>
        <v>1921.9687671232873</v>
      </c>
      <c r="S103" s="173">
        <f>R103-O103</f>
        <v>384.39375342465746</v>
      </c>
      <c r="T103" s="111"/>
      <c r="U103" s="32">
        <f>O103*T103</f>
        <v>0</v>
      </c>
      <c r="V103" s="280" t="s">
        <v>4119</v>
      </c>
      <c r="W103" s="155" t="s">
        <v>253</v>
      </c>
      <c r="X103" s="215"/>
      <c r="Y103" s="294">
        <v>46905</v>
      </c>
      <c r="Z103" s="177"/>
    </row>
    <row r="104" spans="1:26" s="46" customFormat="1" ht="12.75" customHeight="1">
      <c r="A104" s="309" t="s">
        <v>3966</v>
      </c>
      <c r="B104" s="314"/>
      <c r="C104" s="314"/>
      <c r="D104" s="311">
        <v>5999076270095</v>
      </c>
      <c r="E104" s="309">
        <v>10023110340</v>
      </c>
      <c r="F104" s="315">
        <v>2106909200</v>
      </c>
      <c r="G104" s="5" t="s">
        <v>170</v>
      </c>
      <c r="H104" s="28" t="s">
        <v>239</v>
      </c>
      <c r="I104" s="53" t="s">
        <v>287</v>
      </c>
      <c r="J104" s="54" t="s">
        <v>648</v>
      </c>
      <c r="K104" s="43" t="s">
        <v>3</v>
      </c>
      <c r="L104" s="281">
        <v>10</v>
      </c>
      <c r="M104" s="206">
        <v>36.263561643835608</v>
      </c>
      <c r="N104" s="73"/>
      <c r="O104" s="197">
        <f>(M104+M104*N104)*$Y$3*(1-$Y$2/100)</f>
        <v>1537.5750136986298</v>
      </c>
      <c r="P104" s="174">
        <v>1.25</v>
      </c>
      <c r="Q104" s="174">
        <f>M104*0.8*P104</f>
        <v>36.263561643835608</v>
      </c>
      <c r="R104" s="173">
        <f>Q104*53</f>
        <v>1921.9687671232873</v>
      </c>
      <c r="S104" s="173">
        <f>R104-O104</f>
        <v>384.39375342465746</v>
      </c>
      <c r="T104" s="111"/>
      <c r="U104" s="32">
        <f>O104*T104</f>
        <v>0</v>
      </c>
      <c r="V104" s="280" t="s">
        <v>4119</v>
      </c>
      <c r="W104" s="135" t="s">
        <v>252</v>
      </c>
      <c r="X104" s="215"/>
      <c r="Y104" s="294">
        <v>47239</v>
      </c>
      <c r="Z104" s="177"/>
    </row>
    <row r="105" spans="1:26" s="46" customFormat="1" ht="12.75" customHeight="1">
      <c r="A105" s="309" t="s">
        <v>3963</v>
      </c>
      <c r="B105" s="314"/>
      <c r="C105" s="314"/>
      <c r="D105" s="311">
        <v>5999076270125</v>
      </c>
      <c r="E105" s="309">
        <v>10023110840</v>
      </c>
      <c r="F105" s="315">
        <v>2106909200</v>
      </c>
      <c r="G105" s="5" t="s">
        <v>170</v>
      </c>
      <c r="H105" s="28" t="s">
        <v>239</v>
      </c>
      <c r="I105" s="53" t="s">
        <v>287</v>
      </c>
      <c r="J105" s="54" t="s">
        <v>648</v>
      </c>
      <c r="K105" s="43" t="s">
        <v>20</v>
      </c>
      <c r="L105" s="281">
        <v>10</v>
      </c>
      <c r="M105" s="206">
        <v>36.263561643835608</v>
      </c>
      <c r="N105" s="73"/>
      <c r="O105" s="197">
        <f t="shared" si="16"/>
        <v>1537.5750136986298</v>
      </c>
      <c r="P105" s="174">
        <v>1.25</v>
      </c>
      <c r="Q105" s="174">
        <f t="shared" si="38"/>
        <v>36.263561643835608</v>
      </c>
      <c r="R105" s="173">
        <f t="shared" si="14"/>
        <v>1921.9687671232873</v>
      </c>
      <c r="S105" s="173">
        <f t="shared" si="39"/>
        <v>384.39375342465746</v>
      </c>
      <c r="T105" s="111"/>
      <c r="U105" s="32">
        <f t="shared" si="17"/>
        <v>0</v>
      </c>
      <c r="V105" s="280">
        <v>20</v>
      </c>
      <c r="W105" s="135" t="s">
        <v>252</v>
      </c>
      <c r="X105" s="215"/>
      <c r="Y105" s="294">
        <v>47300</v>
      </c>
      <c r="Z105" s="177"/>
    </row>
    <row r="106" spans="1:26" s="46" customFormat="1" ht="12.75" customHeight="1">
      <c r="A106" s="309" t="s">
        <v>3906</v>
      </c>
      <c r="B106" s="314"/>
      <c r="C106" s="314"/>
      <c r="D106" s="311">
        <v>5999076270118</v>
      </c>
      <c r="E106" s="309">
        <v>10023110740</v>
      </c>
      <c r="F106" s="315">
        <v>1806909000</v>
      </c>
      <c r="G106" s="5" t="s">
        <v>170</v>
      </c>
      <c r="H106" s="8" t="s">
        <v>239</v>
      </c>
      <c r="I106" s="53" t="s">
        <v>287</v>
      </c>
      <c r="J106" s="54" t="s">
        <v>648</v>
      </c>
      <c r="K106" s="43" t="s">
        <v>3907</v>
      </c>
      <c r="L106" s="281">
        <v>10</v>
      </c>
      <c r="M106" s="206">
        <v>36.263561643835608</v>
      </c>
      <c r="N106" s="73"/>
      <c r="O106" s="197">
        <f>(M106+M106*N106)*$Y$3*(1-$Y$2/100)</f>
        <v>1537.5750136986298</v>
      </c>
      <c r="P106" s="174">
        <v>1.25</v>
      </c>
      <c r="Q106" s="174">
        <f>M106*0.8*P106</f>
        <v>36.263561643835608</v>
      </c>
      <c r="R106" s="173">
        <f>Q106*53</f>
        <v>1921.9687671232873</v>
      </c>
      <c r="S106" s="173">
        <f>R106-O106</f>
        <v>384.39375342465746</v>
      </c>
      <c r="T106" s="111"/>
      <c r="U106" s="32">
        <f>O106*T106</f>
        <v>0</v>
      </c>
      <c r="V106" s="280">
        <v>43</v>
      </c>
      <c r="W106" s="135" t="s">
        <v>252</v>
      </c>
      <c r="X106" s="215"/>
      <c r="Y106" s="294">
        <v>47300</v>
      </c>
      <c r="Z106" s="151"/>
    </row>
    <row r="107" spans="1:26" s="46" customFormat="1" ht="12.75" customHeight="1">
      <c r="A107" s="309" t="s">
        <v>3973</v>
      </c>
      <c r="B107" s="314"/>
      <c r="C107" s="314"/>
      <c r="D107" s="311">
        <v>5999076270187</v>
      </c>
      <c r="E107" s="309">
        <v>10023111940</v>
      </c>
      <c r="F107" s="315">
        <v>2106909200</v>
      </c>
      <c r="G107" s="5" t="s">
        <v>170</v>
      </c>
      <c r="H107" s="28" t="s">
        <v>239</v>
      </c>
      <c r="I107" s="53" t="s">
        <v>287</v>
      </c>
      <c r="J107" s="54" t="s">
        <v>648</v>
      </c>
      <c r="K107" s="43" t="s">
        <v>3972</v>
      </c>
      <c r="L107" s="281">
        <v>10</v>
      </c>
      <c r="M107" s="206">
        <v>36.263561643835608</v>
      </c>
      <c r="N107" s="73"/>
      <c r="O107" s="197">
        <f>(M107+M107*N107)*$Y$3*(1-$Y$2/100)</f>
        <v>1537.5750136986298</v>
      </c>
      <c r="P107" s="174">
        <v>1.25</v>
      </c>
      <c r="Q107" s="174">
        <f>M107*0.8*P107</f>
        <v>36.263561643835608</v>
      </c>
      <c r="R107" s="173">
        <f>Q107*53</f>
        <v>1921.9687671232873</v>
      </c>
      <c r="S107" s="173">
        <f>R107-O107</f>
        <v>384.39375342465746</v>
      </c>
      <c r="T107" s="111"/>
      <c r="U107" s="32">
        <f>O107*T107</f>
        <v>0</v>
      </c>
      <c r="V107" s="280">
        <v>41</v>
      </c>
      <c r="W107" s="135" t="s">
        <v>252</v>
      </c>
      <c r="X107" s="215"/>
      <c r="Y107" s="294">
        <v>47270</v>
      </c>
      <c r="Z107" s="177"/>
    </row>
    <row r="108" spans="1:26" s="46" customFormat="1" ht="12.75" customHeight="1">
      <c r="A108" s="309" t="s">
        <v>3965</v>
      </c>
      <c r="B108" s="314"/>
      <c r="C108" s="314"/>
      <c r="D108" s="311">
        <v>5999076270170</v>
      </c>
      <c r="E108" s="309">
        <v>10023111840</v>
      </c>
      <c r="F108" s="315">
        <v>2106909200</v>
      </c>
      <c r="G108" s="5" t="s">
        <v>170</v>
      </c>
      <c r="H108" s="28" t="s">
        <v>239</v>
      </c>
      <c r="I108" s="53" t="s">
        <v>287</v>
      </c>
      <c r="J108" s="54" t="s">
        <v>648</v>
      </c>
      <c r="K108" s="43" t="s">
        <v>309</v>
      </c>
      <c r="L108" s="281">
        <v>10</v>
      </c>
      <c r="M108" s="206">
        <v>36.263561643835608</v>
      </c>
      <c r="N108" s="73"/>
      <c r="O108" s="197">
        <f>(M108+M108*N108)*$Y$3*(1-$Y$2/100)</f>
        <v>1537.5750136986298</v>
      </c>
      <c r="P108" s="174">
        <v>1.25</v>
      </c>
      <c r="Q108" s="174">
        <f>M108*0.8*P108</f>
        <v>36.263561643835608</v>
      </c>
      <c r="R108" s="173">
        <f>Q108*53</f>
        <v>1921.9687671232873</v>
      </c>
      <c r="S108" s="173">
        <f>R108-O108</f>
        <v>384.39375342465746</v>
      </c>
      <c r="T108" s="111"/>
      <c r="U108" s="32">
        <f>O108*T108</f>
        <v>0</v>
      </c>
      <c r="V108" s="280" t="s">
        <v>4119</v>
      </c>
      <c r="W108" s="136" t="s">
        <v>251</v>
      </c>
      <c r="X108" s="215"/>
      <c r="Y108" s="294">
        <v>47239</v>
      </c>
      <c r="Z108" s="177"/>
    </row>
    <row r="109" spans="1:26" s="46" customFormat="1" ht="12.75" customHeight="1">
      <c r="A109" s="309" t="s">
        <v>3974</v>
      </c>
      <c r="B109" s="314"/>
      <c r="C109" s="314"/>
      <c r="D109" s="311">
        <v>5999076270217</v>
      </c>
      <c r="E109" s="309">
        <v>10023112440</v>
      </c>
      <c r="F109" s="315">
        <v>1806909000</v>
      </c>
      <c r="G109" s="5" t="s">
        <v>170</v>
      </c>
      <c r="H109" s="28" t="s">
        <v>239</v>
      </c>
      <c r="I109" s="53" t="s">
        <v>287</v>
      </c>
      <c r="J109" s="54" t="s">
        <v>648</v>
      </c>
      <c r="K109" s="43" t="s">
        <v>894</v>
      </c>
      <c r="L109" s="281">
        <v>10</v>
      </c>
      <c r="M109" s="206">
        <v>36.263561643835608</v>
      </c>
      <c r="N109" s="73"/>
      <c r="O109" s="197">
        <f>(M109+M109*N109)*$Y$3*(1-$Y$2/100)</f>
        <v>1537.5750136986298</v>
      </c>
      <c r="P109" s="174">
        <v>1.25</v>
      </c>
      <c r="Q109" s="174">
        <f>M109*0.8*P109</f>
        <v>36.263561643835608</v>
      </c>
      <c r="R109" s="173">
        <f>Q109*53</f>
        <v>1921.9687671232873</v>
      </c>
      <c r="S109" s="173">
        <f>R109-O109</f>
        <v>384.39375342465746</v>
      </c>
      <c r="T109" s="111"/>
      <c r="U109" s="32">
        <f>O109*T109</f>
        <v>0</v>
      </c>
      <c r="V109" s="280">
        <v>25</v>
      </c>
      <c r="W109" s="357"/>
      <c r="X109" s="215"/>
      <c r="Y109" s="294">
        <v>47239</v>
      </c>
      <c r="Z109" s="177"/>
    </row>
    <row r="110" spans="1:26" s="46" customFormat="1" ht="12.75" customHeight="1">
      <c r="A110" s="309" t="s">
        <v>3975</v>
      </c>
      <c r="B110" s="314"/>
      <c r="C110" s="314"/>
      <c r="D110" s="311">
        <v>5999076270163</v>
      </c>
      <c r="E110" s="309">
        <v>10023111740</v>
      </c>
      <c r="F110" s="315">
        <v>2106909200</v>
      </c>
      <c r="G110" s="5" t="s">
        <v>170</v>
      </c>
      <c r="H110" s="28" t="s">
        <v>239</v>
      </c>
      <c r="I110" s="53" t="s">
        <v>287</v>
      </c>
      <c r="J110" s="54" t="s">
        <v>648</v>
      </c>
      <c r="K110" s="43" t="s">
        <v>1128</v>
      </c>
      <c r="L110" s="281">
        <v>10</v>
      </c>
      <c r="M110" s="206">
        <v>36.263561643835608</v>
      </c>
      <c r="N110" s="73"/>
      <c r="O110" s="197">
        <f>(M110+M110*N110)*$Y$3*(1-$Y$2/100)</f>
        <v>1537.5750136986298</v>
      </c>
      <c r="P110" s="174">
        <v>1.25</v>
      </c>
      <c r="Q110" s="174">
        <f>M110*0.8*P110</f>
        <v>36.263561643835608</v>
      </c>
      <c r="R110" s="173">
        <f>Q110*53</f>
        <v>1921.9687671232873</v>
      </c>
      <c r="S110" s="173">
        <f>R110-O110</f>
        <v>384.39375342465746</v>
      </c>
      <c r="T110" s="111"/>
      <c r="U110" s="32">
        <f>O110*T110</f>
        <v>0</v>
      </c>
      <c r="V110" s="280" t="s">
        <v>4119</v>
      </c>
      <c r="W110" s="135" t="s">
        <v>252</v>
      </c>
      <c r="X110" s="215"/>
      <c r="Y110" s="294">
        <v>47239</v>
      </c>
      <c r="Z110" s="177"/>
    </row>
    <row r="111" spans="1:26" s="2" customFormat="1" ht="12.75" customHeight="1">
      <c r="A111" s="309" t="s">
        <v>3993</v>
      </c>
      <c r="B111" s="314"/>
      <c r="C111" s="314"/>
      <c r="D111" s="311">
        <v>5999076270194</v>
      </c>
      <c r="E111" s="309">
        <v>10023112140</v>
      </c>
      <c r="F111" s="315">
        <v>1806909000</v>
      </c>
      <c r="G111" s="80" t="s">
        <v>170</v>
      </c>
      <c r="H111" s="28" t="s">
        <v>239</v>
      </c>
      <c r="I111" s="53" t="s">
        <v>287</v>
      </c>
      <c r="J111" s="316" t="s">
        <v>648</v>
      </c>
      <c r="K111" s="43" t="s">
        <v>700</v>
      </c>
      <c r="L111" s="78">
        <v>10</v>
      </c>
      <c r="M111" s="206">
        <v>36.263561643835608</v>
      </c>
      <c r="N111" s="73"/>
      <c r="O111" s="197">
        <f t="shared" ref="O111:O116" si="40">(M111+M111*N111)*$Y$3*(1-$Y$2/100)</f>
        <v>1537.5750136986298</v>
      </c>
      <c r="P111" s="174">
        <v>1.25</v>
      </c>
      <c r="Q111" s="174">
        <f t="shared" ref="Q111:Q116" si="41">M111*0.8*P111</f>
        <v>36.263561643835608</v>
      </c>
      <c r="R111" s="173">
        <f t="shared" ref="R111:R116" si="42">Q111*53</f>
        <v>1921.9687671232873</v>
      </c>
      <c r="S111" s="173">
        <f t="shared" ref="S111:S116" si="43">R111-O111</f>
        <v>384.39375342465746</v>
      </c>
      <c r="T111" s="111"/>
      <c r="U111" s="32">
        <f t="shared" ref="U111:U116" si="44">O111*T111</f>
        <v>0</v>
      </c>
      <c r="V111" s="280"/>
      <c r="W111" s="134" t="s">
        <v>250</v>
      </c>
      <c r="X111" s="215"/>
      <c r="Y111" s="20"/>
      <c r="Z111" s="199"/>
    </row>
    <row r="112" spans="1:26" s="2" customFormat="1" ht="12.75" customHeight="1">
      <c r="A112" s="309" t="s">
        <v>3994</v>
      </c>
      <c r="B112" s="314"/>
      <c r="C112" s="314"/>
      <c r="D112" s="311">
        <v>5999076270156</v>
      </c>
      <c r="E112" s="309">
        <v>10023111340</v>
      </c>
      <c r="F112" s="315">
        <v>1806909000</v>
      </c>
      <c r="G112" s="80" t="s">
        <v>170</v>
      </c>
      <c r="H112" s="28" t="s">
        <v>239</v>
      </c>
      <c r="I112" s="53" t="s">
        <v>287</v>
      </c>
      <c r="J112" s="316" t="s">
        <v>648</v>
      </c>
      <c r="K112" s="43" t="s">
        <v>3979</v>
      </c>
      <c r="L112" s="78">
        <v>10</v>
      </c>
      <c r="M112" s="206">
        <v>36.263561643835608</v>
      </c>
      <c r="N112" s="73"/>
      <c r="O112" s="197">
        <f t="shared" si="40"/>
        <v>1537.5750136986298</v>
      </c>
      <c r="P112" s="174">
        <v>1.25</v>
      </c>
      <c r="Q112" s="174">
        <f t="shared" si="41"/>
        <v>36.263561643835608</v>
      </c>
      <c r="R112" s="173">
        <f t="shared" si="42"/>
        <v>1921.9687671232873</v>
      </c>
      <c r="S112" s="173">
        <f t="shared" si="43"/>
        <v>384.39375342465746</v>
      </c>
      <c r="T112" s="111"/>
      <c r="U112" s="32">
        <f t="shared" si="44"/>
        <v>0</v>
      </c>
      <c r="V112" s="280"/>
      <c r="W112" s="136" t="s">
        <v>251</v>
      </c>
      <c r="X112" s="215"/>
      <c r="Y112" s="294"/>
      <c r="Z112" s="199"/>
    </row>
    <row r="113" spans="1:26" s="2" customFormat="1" ht="12.75" customHeight="1">
      <c r="A113" s="309" t="s">
        <v>3995</v>
      </c>
      <c r="B113" s="314"/>
      <c r="C113" s="314"/>
      <c r="D113" s="311">
        <v>5999076270149</v>
      </c>
      <c r="E113" s="309">
        <v>10023111140</v>
      </c>
      <c r="F113" s="315">
        <v>1806909000</v>
      </c>
      <c r="G113" s="80" t="s">
        <v>170</v>
      </c>
      <c r="H113" s="28" t="s">
        <v>239</v>
      </c>
      <c r="I113" s="53" t="s">
        <v>287</v>
      </c>
      <c r="J113" s="316" t="s">
        <v>648</v>
      </c>
      <c r="K113" s="43" t="s">
        <v>77</v>
      </c>
      <c r="L113" s="78">
        <v>10</v>
      </c>
      <c r="M113" s="206">
        <v>36.263561643835608</v>
      </c>
      <c r="N113" s="73"/>
      <c r="O113" s="197">
        <f t="shared" si="40"/>
        <v>1537.5750136986298</v>
      </c>
      <c r="P113" s="174">
        <v>1.25</v>
      </c>
      <c r="Q113" s="174">
        <f t="shared" si="41"/>
        <v>36.263561643835608</v>
      </c>
      <c r="R113" s="173">
        <f t="shared" si="42"/>
        <v>1921.9687671232873</v>
      </c>
      <c r="S113" s="173">
        <f t="shared" si="43"/>
        <v>384.39375342465746</v>
      </c>
      <c r="T113" s="111"/>
      <c r="U113" s="32">
        <f t="shared" si="44"/>
        <v>0</v>
      </c>
      <c r="V113" s="280">
        <v>11</v>
      </c>
      <c r="W113" s="135" t="s">
        <v>252</v>
      </c>
      <c r="X113" s="215"/>
      <c r="Y113" s="294">
        <v>47270</v>
      </c>
      <c r="Z113" s="199"/>
    </row>
    <row r="114" spans="1:26" s="2" customFormat="1" ht="12.75" customHeight="1">
      <c r="A114" s="309" t="s">
        <v>3996</v>
      </c>
      <c r="B114" s="314"/>
      <c r="C114" s="314"/>
      <c r="D114" s="311">
        <v>5999076270101</v>
      </c>
      <c r="E114" s="309">
        <v>10023110440</v>
      </c>
      <c r="F114" s="315">
        <v>1806909000</v>
      </c>
      <c r="G114" s="80" t="s">
        <v>170</v>
      </c>
      <c r="H114" s="28" t="s">
        <v>239</v>
      </c>
      <c r="I114" s="53" t="s">
        <v>287</v>
      </c>
      <c r="J114" s="316" t="s">
        <v>648</v>
      </c>
      <c r="K114" s="43" t="s">
        <v>74</v>
      </c>
      <c r="L114" s="78">
        <v>10</v>
      </c>
      <c r="M114" s="206">
        <v>36.263561643835608</v>
      </c>
      <c r="N114" s="73"/>
      <c r="O114" s="197">
        <f t="shared" si="40"/>
        <v>1537.5750136986298</v>
      </c>
      <c r="P114" s="174">
        <v>1.25</v>
      </c>
      <c r="Q114" s="174">
        <f t="shared" si="41"/>
        <v>36.263561643835608</v>
      </c>
      <c r="R114" s="173">
        <f t="shared" si="42"/>
        <v>1921.9687671232873</v>
      </c>
      <c r="S114" s="173">
        <f t="shared" si="43"/>
        <v>384.39375342465746</v>
      </c>
      <c r="T114" s="111"/>
      <c r="U114" s="32">
        <f t="shared" si="44"/>
        <v>0</v>
      </c>
      <c r="V114" s="280">
        <v>12</v>
      </c>
      <c r="W114" s="136" t="s">
        <v>251</v>
      </c>
      <c r="X114" s="215"/>
      <c r="Y114" s="294">
        <v>47270</v>
      </c>
      <c r="Z114" s="199"/>
    </row>
    <row r="115" spans="1:26" s="46" customFormat="1" ht="12.75" customHeight="1">
      <c r="A115" s="309" t="s">
        <v>4021</v>
      </c>
      <c r="B115" s="314"/>
      <c r="C115" s="314"/>
      <c r="D115" s="311">
        <v>5999076270200</v>
      </c>
      <c r="E115" s="309">
        <v>10023112340</v>
      </c>
      <c r="F115" s="315">
        <v>2106909200</v>
      </c>
      <c r="G115" s="5" t="s">
        <v>170</v>
      </c>
      <c r="H115" s="28" t="s">
        <v>239</v>
      </c>
      <c r="I115" s="53" t="s">
        <v>287</v>
      </c>
      <c r="J115" s="54" t="s">
        <v>648</v>
      </c>
      <c r="K115" s="43" t="s">
        <v>1288</v>
      </c>
      <c r="L115" s="281">
        <v>10</v>
      </c>
      <c r="M115" s="206">
        <v>36.263561643835608</v>
      </c>
      <c r="N115" s="73"/>
      <c r="O115" s="197">
        <f>(M115+M115*N115)*$Y$3*(1-$Y$2/100)</f>
        <v>1537.5750136986298</v>
      </c>
      <c r="P115" s="174">
        <v>1.25</v>
      </c>
      <c r="Q115" s="174">
        <f>M115*0.8*P115</f>
        <v>36.263561643835608</v>
      </c>
      <c r="R115" s="173">
        <f>Q115*53</f>
        <v>1921.9687671232873</v>
      </c>
      <c r="S115" s="173">
        <f>R115-O115</f>
        <v>384.39375342465746</v>
      </c>
      <c r="T115" s="111"/>
      <c r="U115" s="32">
        <f>O115*T115</f>
        <v>0</v>
      </c>
      <c r="V115" s="280"/>
      <c r="W115" s="134" t="s">
        <v>250</v>
      </c>
      <c r="X115" s="215"/>
      <c r="Y115" s="294"/>
      <c r="Z115" s="177"/>
    </row>
    <row r="116" spans="1:26" s="2" customFormat="1" ht="12.75" customHeight="1">
      <c r="A116" s="309" t="s">
        <v>3992</v>
      </c>
      <c r="B116" s="314"/>
      <c r="C116" s="314"/>
      <c r="D116" s="311">
        <v>5999076271085</v>
      </c>
      <c r="E116" s="309">
        <v>10023122640</v>
      </c>
      <c r="F116" s="315">
        <v>2106909200</v>
      </c>
      <c r="G116" s="80" t="s">
        <v>170</v>
      </c>
      <c r="H116" s="28" t="s">
        <v>239</v>
      </c>
      <c r="I116" s="53" t="s">
        <v>287</v>
      </c>
      <c r="J116" s="316" t="s">
        <v>648</v>
      </c>
      <c r="K116" s="43" t="s">
        <v>3978</v>
      </c>
      <c r="L116" s="78">
        <v>6</v>
      </c>
      <c r="M116" s="206">
        <v>36.261978082191774</v>
      </c>
      <c r="N116" s="73"/>
      <c r="O116" s="197">
        <f t="shared" si="40"/>
        <v>1537.5078706849313</v>
      </c>
      <c r="P116" s="174">
        <v>1.25</v>
      </c>
      <c r="Q116" s="174">
        <f t="shared" si="41"/>
        <v>36.261978082191774</v>
      </c>
      <c r="R116" s="173">
        <f t="shared" si="42"/>
        <v>1921.884838356164</v>
      </c>
      <c r="S116" s="173">
        <f t="shared" si="43"/>
        <v>384.37696767123271</v>
      </c>
      <c r="T116" s="111"/>
      <c r="U116" s="32">
        <f t="shared" si="44"/>
        <v>0</v>
      </c>
      <c r="V116" s="280"/>
      <c r="W116" s="137"/>
      <c r="X116" s="215"/>
      <c r="Y116" s="20"/>
      <c r="Z116" s="199"/>
    </row>
    <row r="117" spans="1:26" s="45" customFormat="1" ht="12.75" customHeight="1">
      <c r="A117" s="309" t="s">
        <v>3867</v>
      </c>
      <c r="B117" s="314"/>
      <c r="C117" s="314"/>
      <c r="D117" s="311">
        <v>5999076270682</v>
      </c>
      <c r="E117" s="309">
        <v>10023122540</v>
      </c>
      <c r="F117" s="309">
        <v>2106909200</v>
      </c>
      <c r="G117" s="129" t="s">
        <v>170</v>
      </c>
      <c r="H117" s="28" t="s">
        <v>239</v>
      </c>
      <c r="I117" s="53" t="s">
        <v>287</v>
      </c>
      <c r="J117" s="105" t="s">
        <v>648</v>
      </c>
      <c r="K117" s="320" t="s">
        <v>3877</v>
      </c>
      <c r="L117" s="15">
        <v>6</v>
      </c>
      <c r="M117" s="206">
        <v>36.261978082191774</v>
      </c>
      <c r="N117" s="73"/>
      <c r="O117" s="197">
        <f>(M117+M117*N117)*$Y$3*(1-$Y$2/100)</f>
        <v>1537.5078706849313</v>
      </c>
      <c r="P117" s="174">
        <v>1.25</v>
      </c>
      <c r="Q117" s="174">
        <f>M117*0.8*P117</f>
        <v>36.261978082191774</v>
      </c>
      <c r="R117" s="173">
        <f>Q117*53</f>
        <v>1921.884838356164</v>
      </c>
      <c r="S117" s="173">
        <f>R117-O117</f>
        <v>384.37696767123271</v>
      </c>
      <c r="T117" s="111"/>
      <c r="U117" s="32">
        <f>O117*T117</f>
        <v>0</v>
      </c>
      <c r="V117" s="280">
        <v>34</v>
      </c>
      <c r="W117" s="357"/>
      <c r="X117" s="215"/>
      <c r="Y117" s="294">
        <v>47209</v>
      </c>
      <c r="Z117" s="199"/>
    </row>
    <row r="118" spans="1:26" s="46" customFormat="1" ht="12.75" customHeight="1">
      <c r="A118" s="309" t="s">
        <v>3881</v>
      </c>
      <c r="B118" s="314"/>
      <c r="C118" s="314"/>
      <c r="D118" s="311">
        <v>5999076269716</v>
      </c>
      <c r="E118" s="309">
        <v>10023100030</v>
      </c>
      <c r="F118" s="315">
        <v>2106909200</v>
      </c>
      <c r="G118" s="5" t="s">
        <v>170</v>
      </c>
      <c r="H118" s="28" t="s">
        <v>239</v>
      </c>
      <c r="I118" s="53" t="s">
        <v>287</v>
      </c>
      <c r="J118" s="105" t="s">
        <v>611</v>
      </c>
      <c r="K118" s="43" t="s">
        <v>292</v>
      </c>
      <c r="L118" s="93">
        <v>2</v>
      </c>
      <c r="M118" s="206">
        <v>83.770410958904108</v>
      </c>
      <c r="N118" s="73"/>
      <c r="O118" s="197">
        <f t="shared" ref="O118:O129" si="45">(M118+M118*N118)*$Y$3*(1-$Y$2/100)</f>
        <v>3551.8654246575347</v>
      </c>
      <c r="P118" s="174">
        <v>1.2</v>
      </c>
      <c r="Q118" s="174">
        <f t="shared" ref="Q118:Q128" si="46">M118*0.8*P118</f>
        <v>80.419594520547932</v>
      </c>
      <c r="R118" s="173">
        <f t="shared" ref="R118:R129" si="47">Q118*53</f>
        <v>4262.2385095890404</v>
      </c>
      <c r="S118" s="173">
        <f t="shared" ref="S118:S128" si="48">R118-O118</f>
        <v>710.37308493150567</v>
      </c>
      <c r="T118" s="111"/>
      <c r="U118" s="32">
        <f t="shared" ref="U118:U129" si="49">O118*T118</f>
        <v>0</v>
      </c>
      <c r="V118" s="280">
        <v>7</v>
      </c>
      <c r="W118" s="136" t="s">
        <v>251</v>
      </c>
      <c r="X118" s="225"/>
      <c r="Y118" s="294">
        <v>47270</v>
      </c>
      <c r="Z118" s="151"/>
    </row>
    <row r="119" spans="1:26" s="46" customFormat="1" ht="12.75" customHeight="1">
      <c r="A119" s="309" t="s">
        <v>3882</v>
      </c>
      <c r="B119" s="314">
        <v>81323721</v>
      </c>
      <c r="C119" s="314"/>
      <c r="D119" s="311">
        <v>5999076269730</v>
      </c>
      <c r="E119" s="309">
        <v>10023100240</v>
      </c>
      <c r="F119" s="315">
        <v>1806209500</v>
      </c>
      <c r="G119" s="5" t="s">
        <v>170</v>
      </c>
      <c r="H119" s="28" t="s">
        <v>239</v>
      </c>
      <c r="I119" s="53" t="s">
        <v>287</v>
      </c>
      <c r="J119" s="105" t="s">
        <v>611</v>
      </c>
      <c r="K119" s="43" t="s">
        <v>213</v>
      </c>
      <c r="L119" s="93">
        <v>2</v>
      </c>
      <c r="M119" s="206">
        <v>83.770410958904108</v>
      </c>
      <c r="N119" s="73"/>
      <c r="O119" s="197">
        <f t="shared" si="45"/>
        <v>3551.8654246575347</v>
      </c>
      <c r="P119" s="174">
        <v>1.2</v>
      </c>
      <c r="Q119" s="174">
        <f t="shared" si="46"/>
        <v>80.419594520547932</v>
      </c>
      <c r="R119" s="173">
        <f t="shared" si="47"/>
        <v>4262.2385095890404</v>
      </c>
      <c r="S119" s="173">
        <f t="shared" si="48"/>
        <v>710.37308493150567</v>
      </c>
      <c r="T119" s="111"/>
      <c r="U119" s="32">
        <f t="shared" si="49"/>
        <v>0</v>
      </c>
      <c r="V119" s="280">
        <v>20</v>
      </c>
      <c r="W119" s="135" t="s">
        <v>252</v>
      </c>
      <c r="X119" s="225"/>
      <c r="Y119" s="294">
        <v>47270</v>
      </c>
      <c r="Z119" s="151"/>
    </row>
    <row r="120" spans="1:26" s="46" customFormat="1" ht="12.75" customHeight="1">
      <c r="A120" s="309" t="s">
        <v>3883</v>
      </c>
      <c r="B120" s="314">
        <v>81323722</v>
      </c>
      <c r="C120" s="314"/>
      <c r="D120" s="311">
        <v>5999076269860</v>
      </c>
      <c r="E120" s="309">
        <v>10023102440</v>
      </c>
      <c r="F120" s="315">
        <v>1806209500</v>
      </c>
      <c r="G120" s="5" t="s">
        <v>170</v>
      </c>
      <c r="H120" s="28" t="s">
        <v>239</v>
      </c>
      <c r="I120" s="53" t="s">
        <v>287</v>
      </c>
      <c r="J120" s="105" t="s">
        <v>611</v>
      </c>
      <c r="K120" s="43" t="s">
        <v>3833</v>
      </c>
      <c r="L120" s="93">
        <v>2</v>
      </c>
      <c r="M120" s="206">
        <v>83.770410958904108</v>
      </c>
      <c r="N120" s="73"/>
      <c r="O120" s="197">
        <f t="shared" si="45"/>
        <v>3551.8654246575347</v>
      </c>
      <c r="P120" s="174">
        <v>1.2</v>
      </c>
      <c r="Q120" s="174">
        <f t="shared" si="46"/>
        <v>80.419594520547932</v>
      </c>
      <c r="R120" s="173">
        <f t="shared" si="47"/>
        <v>4262.2385095890404</v>
      </c>
      <c r="S120" s="173">
        <f t="shared" si="48"/>
        <v>710.37308493150567</v>
      </c>
      <c r="T120" s="111"/>
      <c r="U120" s="32">
        <f t="shared" si="49"/>
        <v>0</v>
      </c>
      <c r="V120" s="280"/>
      <c r="W120" s="357"/>
      <c r="X120" s="225"/>
      <c r="Y120" s="294"/>
      <c r="Z120" s="151"/>
    </row>
    <row r="121" spans="1:26" s="46" customFormat="1" ht="12.75" customHeight="1">
      <c r="A121" s="309" t="s">
        <v>3884</v>
      </c>
      <c r="B121" s="314">
        <v>81323723</v>
      </c>
      <c r="C121" s="314"/>
      <c r="D121" s="311">
        <v>5999076269747</v>
      </c>
      <c r="E121" s="309">
        <v>10023100340</v>
      </c>
      <c r="F121" s="315">
        <v>2106909200</v>
      </c>
      <c r="G121" s="5" t="s">
        <v>170</v>
      </c>
      <c r="H121" s="28" t="s">
        <v>239</v>
      </c>
      <c r="I121" s="53" t="s">
        <v>287</v>
      </c>
      <c r="J121" s="105" t="s">
        <v>611</v>
      </c>
      <c r="K121" s="43" t="s">
        <v>3</v>
      </c>
      <c r="L121" s="93">
        <v>2</v>
      </c>
      <c r="M121" s="206">
        <v>83.770410958904108</v>
      </c>
      <c r="N121" s="73"/>
      <c r="O121" s="197">
        <f t="shared" si="45"/>
        <v>3551.8654246575347</v>
      </c>
      <c r="P121" s="174">
        <v>1.2</v>
      </c>
      <c r="Q121" s="174">
        <f t="shared" si="46"/>
        <v>80.419594520547932</v>
      </c>
      <c r="R121" s="173">
        <f t="shared" si="47"/>
        <v>4262.2385095890404</v>
      </c>
      <c r="S121" s="173">
        <f t="shared" si="48"/>
        <v>710.37308493150567</v>
      </c>
      <c r="T121" s="111"/>
      <c r="U121" s="32">
        <f t="shared" si="49"/>
        <v>0</v>
      </c>
      <c r="V121" s="280"/>
      <c r="W121" s="136" t="s">
        <v>251</v>
      </c>
      <c r="X121" s="225"/>
      <c r="Y121" s="294"/>
      <c r="Z121" s="151"/>
    </row>
    <row r="122" spans="1:26" s="46" customFormat="1" ht="12.75" customHeight="1">
      <c r="A122" s="309" t="s">
        <v>3885</v>
      </c>
      <c r="B122" s="314">
        <v>81323724</v>
      </c>
      <c r="C122" s="314"/>
      <c r="D122" s="311">
        <v>5999076269754</v>
      </c>
      <c r="E122" s="309">
        <v>10023100440</v>
      </c>
      <c r="F122" s="309">
        <v>1806209500</v>
      </c>
      <c r="G122" s="5" t="s">
        <v>170</v>
      </c>
      <c r="H122" s="28" t="s">
        <v>239</v>
      </c>
      <c r="I122" s="53" t="s">
        <v>287</v>
      </c>
      <c r="J122" s="105" t="s">
        <v>611</v>
      </c>
      <c r="K122" s="43" t="s">
        <v>74</v>
      </c>
      <c r="L122" s="93">
        <v>2</v>
      </c>
      <c r="M122" s="206">
        <v>83.770410958904108</v>
      </c>
      <c r="N122" s="73"/>
      <c r="O122" s="197">
        <f t="shared" si="45"/>
        <v>3551.8654246575347</v>
      </c>
      <c r="P122" s="174">
        <v>1.2</v>
      </c>
      <c r="Q122" s="174">
        <f t="shared" si="46"/>
        <v>80.419594520547932</v>
      </c>
      <c r="R122" s="173">
        <f t="shared" si="47"/>
        <v>4262.2385095890404</v>
      </c>
      <c r="S122" s="173">
        <f t="shared" si="48"/>
        <v>710.37308493150567</v>
      </c>
      <c r="T122" s="111"/>
      <c r="U122" s="32">
        <f t="shared" si="49"/>
        <v>0</v>
      </c>
      <c r="V122" s="280"/>
      <c r="W122" s="134" t="s">
        <v>250</v>
      </c>
      <c r="X122" s="225"/>
      <c r="Y122" s="294"/>
      <c r="Z122" s="151"/>
    </row>
    <row r="123" spans="1:26" s="46" customFormat="1" ht="12.75" customHeight="1">
      <c r="A123" s="309" t="s">
        <v>3886</v>
      </c>
      <c r="B123" s="314">
        <v>81323725</v>
      </c>
      <c r="C123" s="314"/>
      <c r="D123" s="311">
        <v>5999076269761</v>
      </c>
      <c r="E123" s="309">
        <v>10023100740</v>
      </c>
      <c r="F123" s="315">
        <v>1806209500</v>
      </c>
      <c r="G123" s="5" t="s">
        <v>170</v>
      </c>
      <c r="H123" s="28" t="s">
        <v>239</v>
      </c>
      <c r="I123" s="53" t="s">
        <v>287</v>
      </c>
      <c r="J123" s="105" t="s">
        <v>611</v>
      </c>
      <c r="K123" s="43" t="s">
        <v>130</v>
      </c>
      <c r="L123" s="93">
        <v>2</v>
      </c>
      <c r="M123" s="206">
        <v>83.770410958904108</v>
      </c>
      <c r="N123" s="73"/>
      <c r="O123" s="197">
        <f t="shared" si="45"/>
        <v>3551.8654246575347</v>
      </c>
      <c r="P123" s="174">
        <v>1.2</v>
      </c>
      <c r="Q123" s="174">
        <f t="shared" si="46"/>
        <v>80.419594520547932</v>
      </c>
      <c r="R123" s="173">
        <f t="shared" si="47"/>
        <v>4262.2385095890404</v>
      </c>
      <c r="S123" s="173">
        <f t="shared" si="48"/>
        <v>710.37308493150567</v>
      </c>
      <c r="T123" s="111"/>
      <c r="U123" s="32">
        <f t="shared" si="49"/>
        <v>0</v>
      </c>
      <c r="V123" s="280"/>
      <c r="W123" s="136" t="s">
        <v>251</v>
      </c>
      <c r="X123" s="225"/>
      <c r="Y123" s="294"/>
      <c r="Z123" s="151"/>
    </row>
    <row r="124" spans="1:26" s="46" customFormat="1" ht="12.75" customHeight="1">
      <c r="A124" s="309" t="s">
        <v>3887</v>
      </c>
      <c r="B124" s="314"/>
      <c r="C124" s="314"/>
      <c r="D124" s="311">
        <v>5999076269778</v>
      </c>
      <c r="E124" s="309">
        <v>10023100840</v>
      </c>
      <c r="F124" s="315">
        <v>1806209500</v>
      </c>
      <c r="G124" s="5" t="s">
        <v>170</v>
      </c>
      <c r="H124" s="28" t="s">
        <v>239</v>
      </c>
      <c r="I124" s="53" t="s">
        <v>287</v>
      </c>
      <c r="J124" s="105" t="s">
        <v>611</v>
      </c>
      <c r="K124" s="43" t="s">
        <v>20</v>
      </c>
      <c r="L124" s="93">
        <v>2</v>
      </c>
      <c r="M124" s="206">
        <v>83.770410958904108</v>
      </c>
      <c r="N124" s="73"/>
      <c r="O124" s="197">
        <f t="shared" si="45"/>
        <v>3551.8654246575347</v>
      </c>
      <c r="P124" s="174">
        <v>1.2</v>
      </c>
      <c r="Q124" s="174">
        <f t="shared" si="46"/>
        <v>80.419594520547932</v>
      </c>
      <c r="R124" s="173">
        <f t="shared" si="47"/>
        <v>4262.2385095890404</v>
      </c>
      <c r="S124" s="173">
        <f t="shared" si="48"/>
        <v>710.37308493150567</v>
      </c>
      <c r="T124" s="111"/>
      <c r="U124" s="32">
        <f t="shared" si="49"/>
        <v>0</v>
      </c>
      <c r="V124" s="280"/>
      <c r="W124" s="134" t="s">
        <v>250</v>
      </c>
      <c r="X124" s="225"/>
      <c r="Y124" s="294"/>
      <c r="Z124" s="151"/>
    </row>
    <row r="125" spans="1:26" s="46" customFormat="1" ht="12.75" customHeight="1">
      <c r="A125" s="309" t="s">
        <v>3888</v>
      </c>
      <c r="B125" s="314"/>
      <c r="C125" s="314"/>
      <c r="D125" s="311">
        <v>5999076269785</v>
      </c>
      <c r="E125" s="309">
        <v>10023100940</v>
      </c>
      <c r="F125" s="309">
        <v>2106909200</v>
      </c>
      <c r="G125" s="5" t="s">
        <v>170</v>
      </c>
      <c r="H125" s="28" t="s">
        <v>239</v>
      </c>
      <c r="I125" s="53" t="s">
        <v>287</v>
      </c>
      <c r="J125" s="105" t="s">
        <v>611</v>
      </c>
      <c r="K125" s="43" t="s">
        <v>214</v>
      </c>
      <c r="L125" s="93">
        <v>2</v>
      </c>
      <c r="M125" s="206">
        <v>83.770410958904108</v>
      </c>
      <c r="N125" s="73"/>
      <c r="O125" s="197">
        <f t="shared" si="45"/>
        <v>3551.8654246575347</v>
      </c>
      <c r="P125" s="174">
        <v>1.2</v>
      </c>
      <c r="Q125" s="174">
        <f t="shared" si="46"/>
        <v>80.419594520547932</v>
      </c>
      <c r="R125" s="173">
        <f t="shared" si="47"/>
        <v>4262.2385095890404</v>
      </c>
      <c r="S125" s="173">
        <f t="shared" si="48"/>
        <v>710.37308493150567</v>
      </c>
      <c r="T125" s="111"/>
      <c r="U125" s="32">
        <f t="shared" si="49"/>
        <v>0</v>
      </c>
      <c r="V125" s="280">
        <v>19</v>
      </c>
      <c r="W125" s="136" t="s">
        <v>251</v>
      </c>
      <c r="X125" s="225"/>
      <c r="Y125" s="294">
        <v>47300</v>
      </c>
      <c r="Z125" s="151"/>
    </row>
    <row r="126" spans="1:26" s="46" customFormat="1" ht="12.75" customHeight="1">
      <c r="A126" s="309" t="s">
        <v>3889</v>
      </c>
      <c r="B126" s="314"/>
      <c r="C126" s="314"/>
      <c r="D126" s="311">
        <v>5999076269792</v>
      </c>
      <c r="E126" s="309">
        <v>10023101140</v>
      </c>
      <c r="F126" s="309">
        <v>1806209500</v>
      </c>
      <c r="G126" s="80" t="s">
        <v>170</v>
      </c>
      <c r="H126" s="28" t="s">
        <v>239</v>
      </c>
      <c r="I126" s="53" t="s">
        <v>287</v>
      </c>
      <c r="J126" s="105" t="s">
        <v>611</v>
      </c>
      <c r="K126" s="43" t="s">
        <v>77</v>
      </c>
      <c r="L126" s="93">
        <v>2</v>
      </c>
      <c r="M126" s="206">
        <v>83.770410958904108</v>
      </c>
      <c r="N126" s="73"/>
      <c r="O126" s="197">
        <f t="shared" si="45"/>
        <v>3551.8654246575347</v>
      </c>
      <c r="P126" s="174">
        <v>1.2</v>
      </c>
      <c r="Q126" s="174">
        <f t="shared" si="46"/>
        <v>80.419594520547932</v>
      </c>
      <c r="R126" s="173">
        <f t="shared" si="47"/>
        <v>4262.2385095890404</v>
      </c>
      <c r="S126" s="173">
        <f t="shared" si="48"/>
        <v>710.37308493150567</v>
      </c>
      <c r="T126" s="111"/>
      <c r="U126" s="32">
        <f t="shared" si="49"/>
        <v>0</v>
      </c>
      <c r="V126" s="280"/>
      <c r="W126" s="134" t="s">
        <v>250</v>
      </c>
      <c r="X126" s="225"/>
      <c r="Y126" s="294"/>
      <c r="Z126" s="151"/>
    </row>
    <row r="127" spans="1:26" s="46" customFormat="1" ht="12.75" customHeight="1">
      <c r="A127" s="309" t="s">
        <v>3890</v>
      </c>
      <c r="B127" s="314"/>
      <c r="C127" s="314"/>
      <c r="D127" s="311">
        <v>5999076269808</v>
      </c>
      <c r="E127" s="309">
        <v>10023101340</v>
      </c>
      <c r="F127" s="315">
        <v>1806209500</v>
      </c>
      <c r="G127" s="80" t="s">
        <v>170</v>
      </c>
      <c r="H127" s="28" t="s">
        <v>239</v>
      </c>
      <c r="I127" s="53" t="s">
        <v>287</v>
      </c>
      <c r="J127" s="105" t="s">
        <v>611</v>
      </c>
      <c r="K127" s="43" t="s">
        <v>285</v>
      </c>
      <c r="L127" s="93">
        <v>2</v>
      </c>
      <c r="M127" s="206">
        <v>83.770410958904108</v>
      </c>
      <c r="N127" s="73"/>
      <c r="O127" s="197">
        <f t="shared" si="45"/>
        <v>3551.8654246575347</v>
      </c>
      <c r="P127" s="174">
        <v>1.2</v>
      </c>
      <c r="Q127" s="174">
        <f t="shared" si="46"/>
        <v>80.419594520547932</v>
      </c>
      <c r="R127" s="173">
        <f t="shared" si="47"/>
        <v>4262.2385095890404</v>
      </c>
      <c r="S127" s="173">
        <f t="shared" si="48"/>
        <v>710.37308493150567</v>
      </c>
      <c r="T127" s="111"/>
      <c r="U127" s="32">
        <f t="shared" si="49"/>
        <v>0</v>
      </c>
      <c r="V127" s="280">
        <v>2</v>
      </c>
      <c r="W127" s="134" t="s">
        <v>250</v>
      </c>
      <c r="X127" s="225"/>
      <c r="Y127" s="294">
        <v>47300</v>
      </c>
      <c r="Z127" s="151"/>
    </row>
    <row r="128" spans="1:26" s="46" customFormat="1" ht="12.75" customHeight="1">
      <c r="A128" s="309" t="s">
        <v>3891</v>
      </c>
      <c r="B128" s="314">
        <v>81323730</v>
      </c>
      <c r="C128" s="314"/>
      <c r="D128" s="311">
        <v>5999076269839</v>
      </c>
      <c r="E128" s="309">
        <v>10023101940</v>
      </c>
      <c r="F128" s="309">
        <v>2106909200</v>
      </c>
      <c r="G128" s="80" t="s">
        <v>170</v>
      </c>
      <c r="H128" s="28" t="s">
        <v>239</v>
      </c>
      <c r="I128" s="53" t="s">
        <v>287</v>
      </c>
      <c r="J128" s="105" t="s">
        <v>611</v>
      </c>
      <c r="K128" s="43" t="s">
        <v>357</v>
      </c>
      <c r="L128" s="93">
        <v>2</v>
      </c>
      <c r="M128" s="206">
        <v>83.770410958904108</v>
      </c>
      <c r="N128" s="73"/>
      <c r="O128" s="197">
        <f t="shared" si="45"/>
        <v>3551.8654246575347</v>
      </c>
      <c r="P128" s="174">
        <v>1.2</v>
      </c>
      <c r="Q128" s="174">
        <f t="shared" si="46"/>
        <v>80.419594520547932</v>
      </c>
      <c r="R128" s="173">
        <f t="shared" si="47"/>
        <v>4262.2385095890404</v>
      </c>
      <c r="S128" s="173">
        <f t="shared" si="48"/>
        <v>710.37308493150567</v>
      </c>
      <c r="T128" s="111"/>
      <c r="U128" s="32">
        <f t="shared" si="49"/>
        <v>0</v>
      </c>
      <c r="V128" s="280"/>
      <c r="W128" s="136" t="s">
        <v>251</v>
      </c>
      <c r="X128" s="225"/>
      <c r="Y128" s="294"/>
      <c r="Z128" s="151"/>
    </row>
    <row r="129" spans="1:26" s="46" customFormat="1" ht="12.75" customHeight="1">
      <c r="A129" s="309" t="s">
        <v>3892</v>
      </c>
      <c r="B129" s="314">
        <v>81323731</v>
      </c>
      <c r="C129" s="314"/>
      <c r="D129" s="311">
        <v>5999076269853</v>
      </c>
      <c r="E129" s="309">
        <v>10023102340</v>
      </c>
      <c r="F129" s="315">
        <v>2106909200</v>
      </c>
      <c r="G129" s="5" t="s">
        <v>170</v>
      </c>
      <c r="H129" s="28" t="s">
        <v>239</v>
      </c>
      <c r="I129" s="53" t="s">
        <v>287</v>
      </c>
      <c r="J129" s="105" t="s">
        <v>611</v>
      </c>
      <c r="K129" s="43" t="s">
        <v>1288</v>
      </c>
      <c r="L129" s="281">
        <v>2</v>
      </c>
      <c r="M129" s="206">
        <v>83.770410958904108</v>
      </c>
      <c r="N129" s="73"/>
      <c r="O129" s="197">
        <f t="shared" si="45"/>
        <v>3551.8654246575347</v>
      </c>
      <c r="P129" s="174">
        <v>1.2</v>
      </c>
      <c r="Q129" s="174">
        <f t="shared" ref="Q129" si="50">M129*0.8*P129</f>
        <v>80.419594520547932</v>
      </c>
      <c r="R129" s="173">
        <f t="shared" si="47"/>
        <v>4262.2385095890404</v>
      </c>
      <c r="S129" s="173">
        <f t="shared" ref="S129" si="51">R129-O129</f>
        <v>710.37308493150567</v>
      </c>
      <c r="T129" s="111"/>
      <c r="U129" s="32">
        <f t="shared" si="49"/>
        <v>0</v>
      </c>
      <c r="V129" s="280"/>
      <c r="W129" s="137"/>
      <c r="X129" s="215"/>
      <c r="Y129" s="294"/>
      <c r="Z129" s="177"/>
    </row>
    <row r="130" spans="1:26" s="45" customFormat="1" ht="12.75" customHeight="1">
      <c r="A130" s="309" t="s">
        <v>3880</v>
      </c>
      <c r="B130" s="314">
        <v>81323732</v>
      </c>
      <c r="C130" s="314"/>
      <c r="D130" s="311">
        <v>5999076269723</v>
      </c>
      <c r="E130" s="309">
        <v>10023100140</v>
      </c>
      <c r="F130" s="309">
        <v>2106909200</v>
      </c>
      <c r="G130" s="129" t="s">
        <v>170</v>
      </c>
      <c r="H130" s="28" t="s">
        <v>239</v>
      </c>
      <c r="I130" s="53" t="s">
        <v>287</v>
      </c>
      <c r="J130" s="105" t="s">
        <v>611</v>
      </c>
      <c r="K130" s="320" t="s">
        <v>212</v>
      </c>
      <c r="L130" s="15">
        <v>2</v>
      </c>
      <c r="M130" s="206">
        <v>83.770410958904108</v>
      </c>
      <c r="N130" s="73"/>
      <c r="O130" s="197">
        <f>(M130+M130*N130)*$Y$3*(1-$Y$2/100)</f>
        <v>3551.8654246575347</v>
      </c>
      <c r="P130" s="174">
        <v>1.2</v>
      </c>
      <c r="Q130" s="174">
        <f>M130*0.8*P130</f>
        <v>80.419594520547932</v>
      </c>
      <c r="R130" s="173">
        <f>Q130*53</f>
        <v>4262.2385095890404</v>
      </c>
      <c r="S130" s="173">
        <f>R130-O130</f>
        <v>710.37308493150567</v>
      </c>
      <c r="T130" s="111"/>
      <c r="U130" s="32">
        <f>O130*T130</f>
        <v>0</v>
      </c>
      <c r="V130" s="280"/>
      <c r="W130" s="136" t="s">
        <v>251</v>
      </c>
      <c r="X130" s="215"/>
      <c r="Y130" s="294"/>
      <c r="Z130" s="199"/>
    </row>
    <row r="131" spans="1:26" s="45" customFormat="1" ht="12.75" customHeight="1">
      <c r="A131" s="309" t="s">
        <v>3864</v>
      </c>
      <c r="B131" s="314">
        <v>81323733</v>
      </c>
      <c r="C131" s="314"/>
      <c r="D131" s="311">
        <v>5999076269846</v>
      </c>
      <c r="E131" s="309">
        <v>10023102140</v>
      </c>
      <c r="F131" s="309">
        <v>1806209500</v>
      </c>
      <c r="G131" s="129" t="s">
        <v>170</v>
      </c>
      <c r="H131" s="28" t="s">
        <v>239</v>
      </c>
      <c r="I131" s="53" t="s">
        <v>287</v>
      </c>
      <c r="J131" s="105" t="s">
        <v>611</v>
      </c>
      <c r="K131" s="320" t="s">
        <v>700</v>
      </c>
      <c r="L131" s="15">
        <v>2</v>
      </c>
      <c r="M131" s="206">
        <v>83.770410958904108</v>
      </c>
      <c r="N131" s="73"/>
      <c r="O131" s="197">
        <f>(M131+M131*N131)*$Y$3*(1-$Y$2/100)</f>
        <v>3551.8654246575347</v>
      </c>
      <c r="P131" s="174">
        <v>1.2</v>
      </c>
      <c r="Q131" s="174">
        <f>M131*0.8*P131</f>
        <v>80.419594520547932</v>
      </c>
      <c r="R131" s="173">
        <f>Q131*53</f>
        <v>4262.2385095890404</v>
      </c>
      <c r="S131" s="173">
        <f>R131-O131</f>
        <v>710.37308493150567</v>
      </c>
      <c r="T131" s="111"/>
      <c r="U131" s="32">
        <f>O131*T131</f>
        <v>0</v>
      </c>
      <c r="V131" s="280"/>
      <c r="W131" s="133" t="s">
        <v>249</v>
      </c>
      <c r="X131" s="215"/>
      <c r="Y131" s="294"/>
      <c r="Z131" s="199"/>
    </row>
    <row r="132" spans="1:26" s="45" customFormat="1" ht="12.75" customHeight="1">
      <c r="A132" s="309" t="s">
        <v>3865</v>
      </c>
      <c r="B132" s="314">
        <v>81323734</v>
      </c>
      <c r="C132" s="314"/>
      <c r="D132" s="311">
        <v>5999076269822</v>
      </c>
      <c r="E132" s="309">
        <v>10023101840</v>
      </c>
      <c r="F132" s="309">
        <v>2106909200</v>
      </c>
      <c r="G132" s="129" t="s">
        <v>170</v>
      </c>
      <c r="H132" s="28" t="s">
        <v>239</v>
      </c>
      <c r="I132" s="53" t="s">
        <v>287</v>
      </c>
      <c r="J132" s="105" t="s">
        <v>611</v>
      </c>
      <c r="K132" s="320" t="s">
        <v>309</v>
      </c>
      <c r="L132" s="15">
        <v>2</v>
      </c>
      <c r="M132" s="206">
        <v>83.770410958904108</v>
      </c>
      <c r="N132" s="73"/>
      <c r="O132" s="197">
        <f>(M132+M132*N132)*$Y$3*(1-$Y$2/100)</f>
        <v>3551.8654246575347</v>
      </c>
      <c r="P132" s="174">
        <v>1.2</v>
      </c>
      <c r="Q132" s="174">
        <f>M132*0.8*P132</f>
        <v>80.419594520547932</v>
      </c>
      <c r="R132" s="173">
        <f>Q132*53</f>
        <v>4262.2385095890404</v>
      </c>
      <c r="S132" s="173">
        <f>R132-O132</f>
        <v>710.37308493150567</v>
      </c>
      <c r="T132" s="111"/>
      <c r="U132" s="32">
        <f>O132*T132</f>
        <v>0</v>
      </c>
      <c r="V132" s="280"/>
      <c r="W132" s="133" t="s">
        <v>249</v>
      </c>
      <c r="X132" s="215"/>
      <c r="Y132" s="294"/>
      <c r="Z132" s="199"/>
    </row>
    <row r="133" spans="1:26" s="45" customFormat="1" ht="12.75" customHeight="1">
      <c r="A133" s="309" t="s">
        <v>3866</v>
      </c>
      <c r="B133" s="314"/>
      <c r="C133" s="314"/>
      <c r="D133" s="311">
        <v>5999076269815</v>
      </c>
      <c r="E133" s="309">
        <v>10023101740</v>
      </c>
      <c r="F133" s="309">
        <v>2106909200</v>
      </c>
      <c r="G133" s="129" t="s">
        <v>170</v>
      </c>
      <c r="H133" s="28" t="s">
        <v>239</v>
      </c>
      <c r="I133" s="53" t="s">
        <v>287</v>
      </c>
      <c r="J133" s="105" t="s">
        <v>611</v>
      </c>
      <c r="K133" s="320" t="s">
        <v>1128</v>
      </c>
      <c r="L133" s="15">
        <v>2</v>
      </c>
      <c r="M133" s="206">
        <v>83.770410958904108</v>
      </c>
      <c r="N133" s="73"/>
      <c r="O133" s="197">
        <f>(M133+M133*N133)*$Y$3*(1-$Y$2/100)</f>
        <v>3551.8654246575347</v>
      </c>
      <c r="P133" s="174">
        <v>1.2</v>
      </c>
      <c r="Q133" s="174">
        <f>M133*0.8*P133</f>
        <v>80.419594520547932</v>
      </c>
      <c r="R133" s="173">
        <f>Q133*53</f>
        <v>4262.2385095890404</v>
      </c>
      <c r="S133" s="173">
        <f>R133-O133</f>
        <v>710.37308493150567</v>
      </c>
      <c r="T133" s="111"/>
      <c r="U133" s="32">
        <f>O133*T133</f>
        <v>0</v>
      </c>
      <c r="V133" s="280"/>
      <c r="W133" s="357"/>
      <c r="X133" s="215"/>
      <c r="Y133" s="294"/>
      <c r="Z133" s="199"/>
    </row>
    <row r="134" spans="1:26" s="46" customFormat="1" ht="12.75" customHeight="1">
      <c r="A134" s="309" t="s">
        <v>4070</v>
      </c>
      <c r="B134" s="314"/>
      <c r="C134" s="314"/>
      <c r="D134" s="311">
        <v>5999076273713</v>
      </c>
      <c r="E134" s="309">
        <v>10023130140</v>
      </c>
      <c r="F134" s="315">
        <v>2106909200</v>
      </c>
      <c r="G134" s="5" t="s">
        <v>170</v>
      </c>
      <c r="H134" s="28" t="s">
        <v>239</v>
      </c>
      <c r="I134" s="53" t="s">
        <v>287</v>
      </c>
      <c r="J134" s="54" t="s">
        <v>1267</v>
      </c>
      <c r="K134" s="43" t="s">
        <v>212</v>
      </c>
      <c r="L134" s="93">
        <v>2</v>
      </c>
      <c r="M134" s="206">
        <v>110.69095890410961</v>
      </c>
      <c r="N134" s="73"/>
      <c r="O134" s="197">
        <f t="shared" si="16"/>
        <v>4693.2966575342471</v>
      </c>
      <c r="P134" s="174">
        <v>1.2</v>
      </c>
      <c r="Q134" s="174">
        <f t="shared" ref="Q134:Q211" si="52">M134*0.8*P134</f>
        <v>106.26332054794523</v>
      </c>
      <c r="R134" s="173">
        <f t="shared" si="14"/>
        <v>5631.9559890410974</v>
      </c>
      <c r="S134" s="173">
        <f t="shared" ref="S134:S202" si="53">R134-O134</f>
        <v>938.65933150685032</v>
      </c>
      <c r="T134" s="111"/>
      <c r="U134" s="32">
        <f t="shared" si="17"/>
        <v>0</v>
      </c>
      <c r="V134" s="280"/>
      <c r="W134" s="133" t="s">
        <v>249</v>
      </c>
      <c r="X134" s="215"/>
      <c r="Y134" s="294"/>
      <c r="Z134" s="151"/>
    </row>
    <row r="135" spans="1:26" s="46" customFormat="1" ht="12.75" customHeight="1">
      <c r="A135" s="309" t="s">
        <v>4071</v>
      </c>
      <c r="B135" s="314"/>
      <c r="C135" s="314"/>
      <c r="D135" s="311">
        <v>5999076273720</v>
      </c>
      <c r="E135" s="309">
        <v>10023130240</v>
      </c>
      <c r="F135" s="315">
        <v>1806209500</v>
      </c>
      <c r="G135" s="5" t="s">
        <v>170</v>
      </c>
      <c r="H135" s="28" t="s">
        <v>239</v>
      </c>
      <c r="I135" s="53" t="s">
        <v>287</v>
      </c>
      <c r="J135" s="54" t="s">
        <v>1267</v>
      </c>
      <c r="K135" s="43" t="s">
        <v>213</v>
      </c>
      <c r="L135" s="93">
        <v>2</v>
      </c>
      <c r="M135" s="206">
        <v>110.69095890410961</v>
      </c>
      <c r="N135" s="73"/>
      <c r="O135" s="197">
        <f t="shared" si="16"/>
        <v>4693.2966575342471</v>
      </c>
      <c r="P135" s="174">
        <v>1.2</v>
      </c>
      <c r="Q135" s="174">
        <f t="shared" si="52"/>
        <v>106.26332054794523</v>
      </c>
      <c r="R135" s="173">
        <f t="shared" si="14"/>
        <v>5631.9559890410974</v>
      </c>
      <c r="S135" s="173">
        <f t="shared" si="53"/>
        <v>938.65933150685032</v>
      </c>
      <c r="T135" s="111"/>
      <c r="U135" s="32">
        <f t="shared" si="17"/>
        <v>0</v>
      </c>
      <c r="V135" s="280"/>
      <c r="W135" s="134" t="s">
        <v>250</v>
      </c>
      <c r="X135" s="215"/>
      <c r="Y135" s="294"/>
      <c r="Z135" s="151"/>
    </row>
    <row r="136" spans="1:26" s="45" customFormat="1" ht="12.75" customHeight="1">
      <c r="A136" s="309" t="s">
        <v>3870</v>
      </c>
      <c r="B136" s="314"/>
      <c r="C136" s="314"/>
      <c r="D136" s="311">
        <v>5999076270880</v>
      </c>
      <c r="E136" s="309">
        <v>10036020200</v>
      </c>
      <c r="F136" s="309">
        <v>1806909000</v>
      </c>
      <c r="G136" s="129" t="s">
        <v>170</v>
      </c>
      <c r="H136" s="8" t="s">
        <v>239</v>
      </c>
      <c r="I136" s="53" t="s">
        <v>3879</v>
      </c>
      <c r="J136" s="105" t="s">
        <v>594</v>
      </c>
      <c r="K136" s="320" t="s">
        <v>465</v>
      </c>
      <c r="L136" s="15">
        <v>6</v>
      </c>
      <c r="M136" s="206">
        <v>33.364060273972598</v>
      </c>
      <c r="N136" s="73"/>
      <c r="O136" s="197">
        <f>(M136+M136*N136)*$Y$3*(1-$Y$2/100)</f>
        <v>1414.6361556164384</v>
      </c>
      <c r="P136" s="174">
        <v>1.25</v>
      </c>
      <c r="Q136" s="174">
        <f t="shared" ref="Q136:Q141" si="54">M136*0.8*P136</f>
        <v>33.364060273972598</v>
      </c>
      <c r="R136" s="173">
        <f t="shared" ref="R136:R141" si="55">Q136*53</f>
        <v>1768.2951945205477</v>
      </c>
      <c r="S136" s="173">
        <f t="shared" ref="S136:S141" si="56">R136-O136</f>
        <v>353.65903890410937</v>
      </c>
      <c r="T136" s="111"/>
      <c r="U136" s="32">
        <f>O136*T136</f>
        <v>0</v>
      </c>
      <c r="V136" s="280">
        <v>27</v>
      </c>
      <c r="W136" s="357"/>
      <c r="X136" s="215"/>
      <c r="Y136" s="294">
        <v>47178</v>
      </c>
      <c r="Z136" s="199"/>
    </row>
    <row r="137" spans="1:26" s="45" customFormat="1" ht="12.75" customHeight="1">
      <c r="A137" s="309" t="s">
        <v>3871</v>
      </c>
      <c r="B137" s="314"/>
      <c r="C137" s="314"/>
      <c r="D137" s="311">
        <v>5999076270930</v>
      </c>
      <c r="E137" s="309">
        <v>10036020400</v>
      </c>
      <c r="F137" s="315">
        <v>2106909200</v>
      </c>
      <c r="G137" s="129" t="s">
        <v>170</v>
      </c>
      <c r="H137" s="8" t="s">
        <v>239</v>
      </c>
      <c r="I137" s="53" t="s">
        <v>3879</v>
      </c>
      <c r="J137" s="105" t="s">
        <v>594</v>
      </c>
      <c r="K137" s="320" t="s">
        <v>77</v>
      </c>
      <c r="L137" s="15">
        <v>6</v>
      </c>
      <c r="M137" s="206">
        <v>33.364060273972598</v>
      </c>
      <c r="N137" s="73"/>
      <c r="O137" s="197">
        <f>(M137+M137*N137)*$Y$3*(1-$Y$2/100)</f>
        <v>1414.6361556164384</v>
      </c>
      <c r="P137" s="174">
        <v>1.25</v>
      </c>
      <c r="Q137" s="174">
        <f t="shared" si="54"/>
        <v>33.364060273972598</v>
      </c>
      <c r="R137" s="173">
        <f t="shared" si="55"/>
        <v>1768.2951945205477</v>
      </c>
      <c r="S137" s="173">
        <f t="shared" si="56"/>
        <v>353.65903890410937</v>
      </c>
      <c r="T137" s="111"/>
      <c r="U137" s="32">
        <f>O137*T137</f>
        <v>0</v>
      </c>
      <c r="V137" s="280">
        <v>31</v>
      </c>
      <c r="W137" s="357"/>
      <c r="X137" s="215"/>
      <c r="Y137" s="294">
        <v>47178</v>
      </c>
      <c r="Z137" s="199"/>
    </row>
    <row r="138" spans="1:26" s="46" customFormat="1" ht="12.75" customHeight="1">
      <c r="A138" s="309" t="s">
        <v>3908</v>
      </c>
      <c r="B138" s="314"/>
      <c r="C138" s="314"/>
      <c r="D138" s="311">
        <v>5999076270910</v>
      </c>
      <c r="E138" s="309">
        <v>10036020500</v>
      </c>
      <c r="F138" s="315">
        <v>2106909200</v>
      </c>
      <c r="G138" s="5" t="s">
        <v>170</v>
      </c>
      <c r="H138" s="8" t="s">
        <v>239</v>
      </c>
      <c r="I138" s="53" t="s">
        <v>3879</v>
      </c>
      <c r="J138" s="54" t="s">
        <v>594</v>
      </c>
      <c r="K138" s="43" t="s">
        <v>286</v>
      </c>
      <c r="L138" s="93">
        <v>6</v>
      </c>
      <c r="M138" s="206">
        <v>33.364060273972598</v>
      </c>
      <c r="N138" s="73"/>
      <c r="O138" s="197">
        <f t="shared" ref="O138" si="57">(M138+M138*N138)*$Y$3*(1-$Y$2/100)</f>
        <v>1414.6361556164384</v>
      </c>
      <c r="P138" s="174">
        <v>1.25</v>
      </c>
      <c r="Q138" s="174">
        <f>M138*0.8*P138</f>
        <v>33.364060273972598</v>
      </c>
      <c r="R138" s="173">
        <f>Q138*53</f>
        <v>1768.2951945205477</v>
      </c>
      <c r="S138" s="173">
        <f>R138-O138</f>
        <v>353.65903890410937</v>
      </c>
      <c r="T138" s="111"/>
      <c r="U138" s="32">
        <f t="shared" ref="U138" si="58">O138*T138</f>
        <v>0</v>
      </c>
      <c r="V138" s="280">
        <v>18</v>
      </c>
      <c r="W138" s="137"/>
      <c r="X138" s="215"/>
      <c r="Y138" s="294">
        <v>47209</v>
      </c>
      <c r="Z138" s="151"/>
    </row>
    <row r="139" spans="1:26" s="45" customFormat="1" ht="12.75" customHeight="1">
      <c r="A139" s="309" t="s">
        <v>3872</v>
      </c>
      <c r="B139" s="314"/>
      <c r="C139" s="314"/>
      <c r="D139" s="311">
        <v>5999076270927</v>
      </c>
      <c r="E139" s="309">
        <v>10036020600</v>
      </c>
      <c r="F139" s="315">
        <v>2106909200</v>
      </c>
      <c r="G139" s="129" t="s">
        <v>170</v>
      </c>
      <c r="H139" s="8" t="s">
        <v>239</v>
      </c>
      <c r="I139" s="53" t="s">
        <v>3879</v>
      </c>
      <c r="J139" s="105" t="s">
        <v>594</v>
      </c>
      <c r="K139" s="320" t="s">
        <v>1128</v>
      </c>
      <c r="L139" s="15">
        <v>6</v>
      </c>
      <c r="M139" s="206">
        <v>33.364060273972598</v>
      </c>
      <c r="N139" s="73"/>
      <c r="O139" s="197">
        <f>(M139+M139*N139)*$Y$3*(1-$Y$2/100)</f>
        <v>1414.6361556164384</v>
      </c>
      <c r="P139" s="174">
        <v>1.25</v>
      </c>
      <c r="Q139" s="174">
        <f t="shared" si="54"/>
        <v>33.364060273972598</v>
      </c>
      <c r="R139" s="173">
        <f t="shared" si="55"/>
        <v>1768.2951945205477</v>
      </c>
      <c r="S139" s="173">
        <f t="shared" si="56"/>
        <v>353.65903890410937</v>
      </c>
      <c r="T139" s="111"/>
      <c r="U139" s="32">
        <f>O139*T139</f>
        <v>0</v>
      </c>
      <c r="V139" s="280">
        <v>30</v>
      </c>
      <c r="W139" s="357"/>
      <c r="X139" s="215"/>
      <c r="Y139" s="294">
        <v>47178</v>
      </c>
      <c r="Z139" s="199"/>
    </row>
    <row r="140" spans="1:26" s="45" customFormat="1" ht="12.75" customHeight="1">
      <c r="A140" s="309" t="s">
        <v>3873</v>
      </c>
      <c r="B140" s="314"/>
      <c r="C140" s="314"/>
      <c r="D140" s="311">
        <v>5999076270797</v>
      </c>
      <c r="E140" s="309">
        <v>10036020300</v>
      </c>
      <c r="F140" s="315">
        <v>2106909200</v>
      </c>
      <c r="G140" s="129" t="s">
        <v>170</v>
      </c>
      <c r="H140" s="8" t="s">
        <v>239</v>
      </c>
      <c r="I140" s="53" t="s">
        <v>3879</v>
      </c>
      <c r="J140" s="105" t="s">
        <v>594</v>
      </c>
      <c r="K140" s="320" t="s">
        <v>3</v>
      </c>
      <c r="L140" s="15">
        <v>6</v>
      </c>
      <c r="M140" s="206">
        <v>33.364060273972598</v>
      </c>
      <c r="N140" s="73"/>
      <c r="O140" s="197">
        <f>(M140+M140*N140)*$Y$3*(1-$Y$2/100)</f>
        <v>1414.6361556164384</v>
      </c>
      <c r="P140" s="174">
        <v>1.25</v>
      </c>
      <c r="Q140" s="174">
        <f t="shared" si="54"/>
        <v>33.364060273972598</v>
      </c>
      <c r="R140" s="173">
        <f t="shared" si="55"/>
        <v>1768.2951945205477</v>
      </c>
      <c r="S140" s="173">
        <f t="shared" si="56"/>
        <v>353.65903890410937</v>
      </c>
      <c r="T140" s="111"/>
      <c r="U140" s="32">
        <f>O140*T140</f>
        <v>0</v>
      </c>
      <c r="V140" s="280">
        <v>29</v>
      </c>
      <c r="W140" s="357"/>
      <c r="X140" s="215"/>
      <c r="Y140" s="294">
        <v>47178</v>
      </c>
      <c r="Z140" s="199"/>
    </row>
    <row r="141" spans="1:26" s="45" customFormat="1" ht="12.75" customHeight="1">
      <c r="A141" s="309" t="s">
        <v>3874</v>
      </c>
      <c r="B141" s="314"/>
      <c r="C141" s="314"/>
      <c r="D141" s="311">
        <v>5999076270273</v>
      </c>
      <c r="E141" s="309">
        <v>10036020100</v>
      </c>
      <c r="F141" s="315">
        <v>2106909200</v>
      </c>
      <c r="G141" s="129" t="s">
        <v>170</v>
      </c>
      <c r="H141" s="8" t="s">
        <v>239</v>
      </c>
      <c r="I141" s="53" t="s">
        <v>3879</v>
      </c>
      <c r="J141" s="105" t="s">
        <v>594</v>
      </c>
      <c r="K141" s="320" t="s">
        <v>32</v>
      </c>
      <c r="L141" s="15">
        <v>6</v>
      </c>
      <c r="M141" s="206">
        <v>33.364060273972598</v>
      </c>
      <c r="N141" s="73"/>
      <c r="O141" s="197">
        <f>(M141+M141*N141)*$Y$3*(1-$Y$2/100)</f>
        <v>1414.6361556164384</v>
      </c>
      <c r="P141" s="174">
        <v>1.25</v>
      </c>
      <c r="Q141" s="174">
        <f t="shared" si="54"/>
        <v>33.364060273972598</v>
      </c>
      <c r="R141" s="173">
        <f t="shared" si="55"/>
        <v>1768.2951945205477</v>
      </c>
      <c r="S141" s="173">
        <f t="shared" si="56"/>
        <v>353.65903890410937</v>
      </c>
      <c r="T141" s="111"/>
      <c r="U141" s="32">
        <f>O141*T141</f>
        <v>0</v>
      </c>
      <c r="V141" s="280">
        <v>30</v>
      </c>
      <c r="W141" s="357"/>
      <c r="X141" s="215"/>
      <c r="Y141" s="294">
        <v>47178</v>
      </c>
      <c r="Z141" s="199"/>
    </row>
    <row r="142" spans="1:26" s="46" customFormat="1" ht="12.75" customHeight="1">
      <c r="A142" s="309" t="s">
        <v>1563</v>
      </c>
      <c r="B142" s="314"/>
      <c r="C142" s="314">
        <v>1021674</v>
      </c>
      <c r="D142" s="311">
        <v>5999076223817</v>
      </c>
      <c r="E142" s="309">
        <v>10015010130</v>
      </c>
      <c r="F142" s="309">
        <v>1806909000</v>
      </c>
      <c r="G142" s="5" t="s">
        <v>170</v>
      </c>
      <c r="H142" s="79" t="s">
        <v>239</v>
      </c>
      <c r="I142" s="53" t="s">
        <v>145</v>
      </c>
      <c r="J142" s="54" t="s">
        <v>590</v>
      </c>
      <c r="K142" s="43" t="s">
        <v>151</v>
      </c>
      <c r="L142" s="11">
        <v>2</v>
      </c>
      <c r="M142" s="206">
        <v>64.561808219178076</v>
      </c>
      <c r="N142" s="73"/>
      <c r="O142" s="197">
        <f t="shared" si="16"/>
        <v>2737.4206684931505</v>
      </c>
      <c r="P142" s="174">
        <v>1.2</v>
      </c>
      <c r="Q142" s="174">
        <f t="shared" si="52"/>
        <v>61.979335890410958</v>
      </c>
      <c r="R142" s="173">
        <f t="shared" ref="R142:R219" si="59">Q142*53</f>
        <v>3284.9048021917806</v>
      </c>
      <c r="S142" s="173">
        <f t="shared" si="53"/>
        <v>547.4841336986301</v>
      </c>
      <c r="T142" s="111"/>
      <c r="U142" s="32">
        <f t="shared" si="17"/>
        <v>0</v>
      </c>
      <c r="V142" s="280">
        <v>31</v>
      </c>
      <c r="W142" s="135" t="s">
        <v>252</v>
      </c>
      <c r="X142" s="215"/>
      <c r="Y142" s="294">
        <v>47270</v>
      </c>
      <c r="Z142" s="151"/>
    </row>
    <row r="143" spans="1:26" s="46" customFormat="1" ht="12.75" customHeight="1">
      <c r="A143" s="309" t="s">
        <v>1564</v>
      </c>
      <c r="B143" s="314"/>
      <c r="C143" s="314">
        <v>1021675</v>
      </c>
      <c r="D143" s="311">
        <v>5999076223824</v>
      </c>
      <c r="E143" s="309">
        <v>10015010230</v>
      </c>
      <c r="F143" s="315">
        <v>2106909200</v>
      </c>
      <c r="G143" s="5" t="s">
        <v>170</v>
      </c>
      <c r="H143" s="79" t="s">
        <v>239</v>
      </c>
      <c r="I143" s="53" t="s">
        <v>145</v>
      </c>
      <c r="J143" s="54" t="s">
        <v>590</v>
      </c>
      <c r="K143" s="43" t="s">
        <v>15</v>
      </c>
      <c r="L143" s="11">
        <v>2</v>
      </c>
      <c r="M143" s="206">
        <v>64.561808219178076</v>
      </c>
      <c r="N143" s="73"/>
      <c r="O143" s="197">
        <f t="shared" si="16"/>
        <v>2737.4206684931505</v>
      </c>
      <c r="P143" s="174">
        <v>1.2</v>
      </c>
      <c r="Q143" s="174">
        <f t="shared" si="52"/>
        <v>61.979335890410958</v>
      </c>
      <c r="R143" s="173">
        <f t="shared" si="59"/>
        <v>3284.9048021917806</v>
      </c>
      <c r="S143" s="173">
        <f t="shared" si="53"/>
        <v>547.4841336986301</v>
      </c>
      <c r="T143" s="111"/>
      <c r="U143" s="32">
        <f t="shared" si="17"/>
        <v>0</v>
      </c>
      <c r="V143" s="280">
        <v>2</v>
      </c>
      <c r="W143" s="134" t="s">
        <v>250</v>
      </c>
      <c r="X143" s="215"/>
      <c r="Y143" s="294">
        <v>47270</v>
      </c>
      <c r="Z143" s="177"/>
    </row>
    <row r="144" spans="1:26" s="46" customFormat="1" ht="12.75" customHeight="1">
      <c r="A144" s="309" t="s">
        <v>1565</v>
      </c>
      <c r="B144" s="314"/>
      <c r="C144" s="314">
        <v>1021676</v>
      </c>
      <c r="D144" s="311">
        <v>5999076223831</v>
      </c>
      <c r="E144" s="309">
        <v>10015010330</v>
      </c>
      <c r="F144" s="315">
        <v>2106909200</v>
      </c>
      <c r="G144" s="5" t="s">
        <v>170</v>
      </c>
      <c r="H144" s="79" t="s">
        <v>239</v>
      </c>
      <c r="I144" s="53" t="s">
        <v>145</v>
      </c>
      <c r="J144" s="54" t="s">
        <v>590</v>
      </c>
      <c r="K144" s="43" t="s">
        <v>164</v>
      </c>
      <c r="L144" s="11">
        <v>2</v>
      </c>
      <c r="M144" s="206">
        <v>64.561808219178076</v>
      </c>
      <c r="N144" s="73"/>
      <c r="O144" s="197">
        <f t="shared" si="16"/>
        <v>2737.4206684931505</v>
      </c>
      <c r="P144" s="174">
        <v>1.2</v>
      </c>
      <c r="Q144" s="174">
        <f t="shared" si="52"/>
        <v>61.979335890410958</v>
      </c>
      <c r="R144" s="173">
        <f t="shared" si="59"/>
        <v>3284.9048021917806</v>
      </c>
      <c r="S144" s="173">
        <f t="shared" si="53"/>
        <v>547.4841336986301</v>
      </c>
      <c r="T144" s="111"/>
      <c r="U144" s="32">
        <f t="shared" si="17"/>
        <v>0</v>
      </c>
      <c r="V144" s="280">
        <v>20</v>
      </c>
      <c r="W144" s="136" t="s">
        <v>251</v>
      </c>
      <c r="X144" s="215"/>
      <c r="Y144" s="294">
        <v>47270</v>
      </c>
      <c r="Z144" s="177"/>
    </row>
    <row r="145" spans="1:26" s="46" customFormat="1" ht="12.75" customHeight="1">
      <c r="A145" s="309" t="s">
        <v>1566</v>
      </c>
      <c r="B145" s="278">
        <v>81096028</v>
      </c>
      <c r="C145" s="278">
        <v>984702</v>
      </c>
      <c r="D145" s="311">
        <v>5999076223787</v>
      </c>
      <c r="E145" s="309">
        <v>10015020130</v>
      </c>
      <c r="F145" s="315">
        <v>1806909000</v>
      </c>
      <c r="G145" s="5" t="s">
        <v>170</v>
      </c>
      <c r="H145" s="79" t="s">
        <v>239</v>
      </c>
      <c r="I145" s="53" t="s">
        <v>145</v>
      </c>
      <c r="J145" s="54" t="s">
        <v>603</v>
      </c>
      <c r="K145" s="43" t="s">
        <v>151</v>
      </c>
      <c r="L145" s="11">
        <v>10</v>
      </c>
      <c r="M145" s="206">
        <v>20.950520547945207</v>
      </c>
      <c r="N145" s="73"/>
      <c r="O145" s="197">
        <f t="shared" si="16"/>
        <v>888.30207123287676</v>
      </c>
      <c r="P145" s="174">
        <v>1.25</v>
      </c>
      <c r="Q145" s="174">
        <f t="shared" si="52"/>
        <v>20.95052054794521</v>
      </c>
      <c r="R145" s="173">
        <f t="shared" si="59"/>
        <v>1110.3775890410961</v>
      </c>
      <c r="S145" s="173">
        <f t="shared" si="53"/>
        <v>222.07551780821939</v>
      </c>
      <c r="T145" s="111"/>
      <c r="U145" s="32">
        <f t="shared" si="17"/>
        <v>0</v>
      </c>
      <c r="V145" s="280">
        <v>26</v>
      </c>
      <c r="W145" s="135" t="s">
        <v>252</v>
      </c>
      <c r="X145" s="215"/>
      <c r="Y145" s="294">
        <v>47270</v>
      </c>
      <c r="Z145" s="177"/>
    </row>
    <row r="146" spans="1:26" s="46" customFormat="1" ht="12.75" customHeight="1">
      <c r="A146" s="309" t="s">
        <v>1567</v>
      </c>
      <c r="B146" s="314"/>
      <c r="C146" s="314">
        <v>1021677</v>
      </c>
      <c r="D146" s="311">
        <v>5999076223794</v>
      </c>
      <c r="E146" s="309">
        <v>10015020230</v>
      </c>
      <c r="F146" s="315">
        <v>2106909200</v>
      </c>
      <c r="G146" s="5" t="s">
        <v>170</v>
      </c>
      <c r="H146" s="79" t="s">
        <v>239</v>
      </c>
      <c r="I146" s="53" t="s">
        <v>145</v>
      </c>
      <c r="J146" s="54" t="s">
        <v>603</v>
      </c>
      <c r="K146" s="43" t="s">
        <v>15</v>
      </c>
      <c r="L146" s="11">
        <v>10</v>
      </c>
      <c r="M146" s="206">
        <v>20.950520547945207</v>
      </c>
      <c r="N146" s="73"/>
      <c r="O146" s="197">
        <f t="shared" ref="O146:O230" si="60">(M146+M146*N146)*$Y$3*(1-$Y$2/100)</f>
        <v>888.30207123287676</v>
      </c>
      <c r="P146" s="174">
        <v>1.25</v>
      </c>
      <c r="Q146" s="174">
        <f t="shared" si="52"/>
        <v>20.95052054794521</v>
      </c>
      <c r="R146" s="173">
        <f t="shared" si="59"/>
        <v>1110.3775890410961</v>
      </c>
      <c r="S146" s="173">
        <f t="shared" si="53"/>
        <v>222.07551780821939</v>
      </c>
      <c r="T146" s="111"/>
      <c r="U146" s="32">
        <f t="shared" ref="U146:U230" si="61">O146*T146</f>
        <v>0</v>
      </c>
      <c r="V146" s="280"/>
      <c r="W146" s="135" t="s">
        <v>252</v>
      </c>
      <c r="X146" s="215"/>
      <c r="Y146" s="294"/>
      <c r="Z146" s="151"/>
    </row>
    <row r="147" spans="1:26" s="46" customFormat="1" ht="12.75" customHeight="1">
      <c r="A147" s="309" t="s">
        <v>1568</v>
      </c>
      <c r="B147" s="310">
        <v>81154135</v>
      </c>
      <c r="C147" s="314">
        <v>984703</v>
      </c>
      <c r="D147" s="311">
        <v>5999076223800</v>
      </c>
      <c r="E147" s="309">
        <v>10015020330</v>
      </c>
      <c r="F147" s="315">
        <v>2106909200</v>
      </c>
      <c r="G147" s="5" t="s">
        <v>170</v>
      </c>
      <c r="H147" s="79" t="s">
        <v>239</v>
      </c>
      <c r="I147" s="53" t="s">
        <v>145</v>
      </c>
      <c r="J147" s="54" t="s">
        <v>603</v>
      </c>
      <c r="K147" s="43" t="s">
        <v>164</v>
      </c>
      <c r="L147" s="11">
        <v>10</v>
      </c>
      <c r="M147" s="206">
        <v>20.950520547945207</v>
      </c>
      <c r="N147" s="73"/>
      <c r="O147" s="197">
        <f t="shared" si="60"/>
        <v>888.30207123287676</v>
      </c>
      <c r="P147" s="174">
        <v>1.25</v>
      </c>
      <c r="Q147" s="174">
        <f t="shared" si="52"/>
        <v>20.95052054794521</v>
      </c>
      <c r="R147" s="173">
        <f t="shared" si="59"/>
        <v>1110.3775890410961</v>
      </c>
      <c r="S147" s="173">
        <f t="shared" si="53"/>
        <v>222.07551780821939</v>
      </c>
      <c r="T147" s="111"/>
      <c r="U147" s="32">
        <f t="shared" si="61"/>
        <v>0</v>
      </c>
      <c r="V147" s="280"/>
      <c r="W147" s="135" t="s">
        <v>252</v>
      </c>
      <c r="X147" s="215"/>
      <c r="Y147" s="294"/>
      <c r="Z147" s="151"/>
    </row>
    <row r="148" spans="1:26" s="46" customFormat="1" ht="12.75" customHeight="1">
      <c r="A148" s="309" t="s">
        <v>1569</v>
      </c>
      <c r="B148" s="310">
        <v>81154136</v>
      </c>
      <c r="C148" s="314">
        <v>984704</v>
      </c>
      <c r="D148" s="311">
        <v>5999076223756</v>
      </c>
      <c r="E148" s="309">
        <v>10015030130</v>
      </c>
      <c r="F148" s="309">
        <v>1806909000</v>
      </c>
      <c r="G148" s="5" t="s">
        <v>170</v>
      </c>
      <c r="H148" s="28" t="s">
        <v>239</v>
      </c>
      <c r="I148" s="53" t="s">
        <v>145</v>
      </c>
      <c r="J148" s="54" t="s">
        <v>602</v>
      </c>
      <c r="K148" s="43" t="s">
        <v>151</v>
      </c>
      <c r="L148" s="11">
        <v>50</v>
      </c>
      <c r="M148" s="206">
        <v>1.5392219178082192</v>
      </c>
      <c r="N148" s="73"/>
      <c r="O148" s="197">
        <f t="shared" si="60"/>
        <v>65.263009315068501</v>
      </c>
      <c r="P148" s="174">
        <v>1.4</v>
      </c>
      <c r="Q148" s="174">
        <f t="shared" si="52"/>
        <v>1.7239285479452053</v>
      </c>
      <c r="R148" s="173">
        <f t="shared" si="59"/>
        <v>91.368213041095885</v>
      </c>
      <c r="S148" s="173">
        <f t="shared" si="53"/>
        <v>26.105203726027383</v>
      </c>
      <c r="T148" s="111"/>
      <c r="U148" s="32">
        <f t="shared" si="61"/>
        <v>0</v>
      </c>
      <c r="V148" s="280" t="s">
        <v>4119</v>
      </c>
      <c r="W148" s="135" t="s">
        <v>252</v>
      </c>
      <c r="X148" s="215"/>
      <c r="Y148" s="294">
        <v>47270</v>
      </c>
      <c r="Z148" s="177"/>
    </row>
    <row r="149" spans="1:26" s="46" customFormat="1" ht="12.75" customHeight="1">
      <c r="A149" s="309" t="s">
        <v>1570</v>
      </c>
      <c r="B149" s="310">
        <v>81154137</v>
      </c>
      <c r="C149" s="314">
        <v>984705</v>
      </c>
      <c r="D149" s="311">
        <v>5999076223763</v>
      </c>
      <c r="E149" s="309">
        <v>10015030230</v>
      </c>
      <c r="F149" s="315">
        <v>2106909200</v>
      </c>
      <c r="G149" s="5" t="s">
        <v>170</v>
      </c>
      <c r="H149" s="28" t="s">
        <v>239</v>
      </c>
      <c r="I149" s="53" t="s">
        <v>145</v>
      </c>
      <c r="J149" s="54" t="s">
        <v>602</v>
      </c>
      <c r="K149" s="43" t="s">
        <v>15</v>
      </c>
      <c r="L149" s="11">
        <v>50</v>
      </c>
      <c r="M149" s="206">
        <v>1.5392219178082192</v>
      </c>
      <c r="N149" s="73"/>
      <c r="O149" s="197">
        <f t="shared" si="60"/>
        <v>65.263009315068501</v>
      </c>
      <c r="P149" s="174">
        <v>1.4</v>
      </c>
      <c r="Q149" s="174">
        <f t="shared" si="52"/>
        <v>1.7239285479452053</v>
      </c>
      <c r="R149" s="173">
        <f t="shared" si="59"/>
        <v>91.368213041095885</v>
      </c>
      <c r="S149" s="173">
        <f t="shared" si="53"/>
        <v>26.105203726027383</v>
      </c>
      <c r="T149" s="111"/>
      <c r="U149" s="32">
        <f t="shared" si="61"/>
        <v>0</v>
      </c>
      <c r="V149" s="280" t="s">
        <v>4119</v>
      </c>
      <c r="W149" s="135" t="s">
        <v>252</v>
      </c>
      <c r="X149" s="215"/>
      <c r="Y149" s="294">
        <v>47209</v>
      </c>
      <c r="Z149" s="177"/>
    </row>
    <row r="150" spans="1:26" s="46" customFormat="1" ht="12.75" customHeight="1">
      <c r="A150" s="309" t="s">
        <v>1571</v>
      </c>
      <c r="B150" s="310">
        <v>81154138</v>
      </c>
      <c r="C150" s="314">
        <v>984706</v>
      </c>
      <c r="D150" s="311">
        <v>5999076223770</v>
      </c>
      <c r="E150" s="309">
        <v>10015030330</v>
      </c>
      <c r="F150" s="315">
        <v>2106909200</v>
      </c>
      <c r="G150" s="5" t="s">
        <v>170</v>
      </c>
      <c r="H150" s="28" t="s">
        <v>239</v>
      </c>
      <c r="I150" s="53" t="s">
        <v>145</v>
      </c>
      <c r="J150" s="54" t="s">
        <v>602</v>
      </c>
      <c r="K150" s="43" t="s">
        <v>164</v>
      </c>
      <c r="L150" s="11">
        <v>50</v>
      </c>
      <c r="M150" s="206">
        <v>1.5392219178082192</v>
      </c>
      <c r="N150" s="73"/>
      <c r="O150" s="197">
        <f t="shared" si="60"/>
        <v>65.263009315068501</v>
      </c>
      <c r="P150" s="174">
        <v>1.4</v>
      </c>
      <c r="Q150" s="174">
        <f t="shared" si="52"/>
        <v>1.7239285479452053</v>
      </c>
      <c r="R150" s="173">
        <f t="shared" si="59"/>
        <v>91.368213041095885</v>
      </c>
      <c r="S150" s="173">
        <f t="shared" si="53"/>
        <v>26.105203726027383</v>
      </c>
      <c r="T150" s="111"/>
      <c r="U150" s="32">
        <f t="shared" si="61"/>
        <v>0</v>
      </c>
      <c r="V150" s="280">
        <v>32</v>
      </c>
      <c r="W150" s="135" t="s">
        <v>252</v>
      </c>
      <c r="X150" s="215"/>
      <c r="Y150" s="294">
        <v>47178</v>
      </c>
      <c r="Z150" s="177"/>
    </row>
    <row r="151" spans="1:26" s="46" customFormat="1" ht="12.75" customHeight="1">
      <c r="A151" s="309" t="s">
        <v>1572</v>
      </c>
      <c r="B151" s="314"/>
      <c r="C151" s="314"/>
      <c r="D151" s="311">
        <v>5999076259243</v>
      </c>
      <c r="E151" s="309">
        <v>10030010640</v>
      </c>
      <c r="F151" s="315">
        <v>2106909200</v>
      </c>
      <c r="G151" s="80" t="s">
        <v>170</v>
      </c>
      <c r="H151" s="81" t="s">
        <v>239</v>
      </c>
      <c r="I151" s="53" t="s">
        <v>977</v>
      </c>
      <c r="J151" s="54" t="s">
        <v>978</v>
      </c>
      <c r="K151" s="43" t="s">
        <v>165</v>
      </c>
      <c r="L151" s="11">
        <v>6</v>
      </c>
      <c r="M151" s="206">
        <v>29.35923287671233</v>
      </c>
      <c r="N151" s="73"/>
      <c r="O151" s="197">
        <f t="shared" si="60"/>
        <v>1244.8314739726029</v>
      </c>
      <c r="P151" s="174">
        <v>1.25</v>
      </c>
      <c r="Q151" s="174">
        <f t="shared" si="52"/>
        <v>29.359232876712333</v>
      </c>
      <c r="R151" s="173">
        <f t="shared" si="59"/>
        <v>1556.0393424657536</v>
      </c>
      <c r="S151" s="173">
        <f t="shared" si="53"/>
        <v>311.20786849315073</v>
      </c>
      <c r="T151" s="111"/>
      <c r="U151" s="32">
        <f t="shared" si="61"/>
        <v>0</v>
      </c>
      <c r="V151" s="280">
        <v>2</v>
      </c>
      <c r="W151" s="137"/>
      <c r="X151" s="225"/>
      <c r="Y151" s="294">
        <v>46784</v>
      </c>
      <c r="Z151" s="177"/>
    </row>
    <row r="152" spans="1:26" s="46" customFormat="1" ht="12.75" customHeight="1">
      <c r="A152" s="309" t="s">
        <v>1573</v>
      </c>
      <c r="B152" s="314"/>
      <c r="C152" s="314"/>
      <c r="D152" s="311">
        <v>5999076259205</v>
      </c>
      <c r="E152" s="309">
        <v>10030010240</v>
      </c>
      <c r="F152" s="309">
        <v>1806909000</v>
      </c>
      <c r="G152" s="80" t="s">
        <v>170</v>
      </c>
      <c r="H152" s="81" t="s">
        <v>239</v>
      </c>
      <c r="I152" s="53" t="s">
        <v>977</v>
      </c>
      <c r="J152" s="54" t="s">
        <v>978</v>
      </c>
      <c r="K152" s="43" t="s">
        <v>685</v>
      </c>
      <c r="L152" s="11">
        <v>6</v>
      </c>
      <c r="M152" s="206">
        <v>29.35923287671233</v>
      </c>
      <c r="N152" s="73"/>
      <c r="O152" s="197">
        <f t="shared" si="60"/>
        <v>1244.8314739726029</v>
      </c>
      <c r="P152" s="174">
        <v>1.25</v>
      </c>
      <c r="Q152" s="174">
        <f t="shared" si="52"/>
        <v>29.359232876712333</v>
      </c>
      <c r="R152" s="173">
        <f t="shared" si="59"/>
        <v>1556.0393424657536</v>
      </c>
      <c r="S152" s="173">
        <f t="shared" si="53"/>
        <v>311.20786849315073</v>
      </c>
      <c r="T152" s="111"/>
      <c r="U152" s="32">
        <f t="shared" si="61"/>
        <v>0</v>
      </c>
      <c r="V152" s="280">
        <v>3</v>
      </c>
      <c r="W152" s="137"/>
      <c r="X152" s="225"/>
      <c r="Y152" s="294">
        <v>47270</v>
      </c>
      <c r="Z152" s="177"/>
    </row>
    <row r="153" spans="1:26" s="46" customFormat="1" ht="12.75" customHeight="1">
      <c r="A153" s="309" t="s">
        <v>1574</v>
      </c>
      <c r="B153" s="314"/>
      <c r="C153" s="314"/>
      <c r="D153" s="311">
        <v>5999076259229</v>
      </c>
      <c r="E153" s="309">
        <v>10030010440</v>
      </c>
      <c r="F153" s="309">
        <v>1806909000</v>
      </c>
      <c r="G153" s="80" t="s">
        <v>170</v>
      </c>
      <c r="H153" s="81" t="s">
        <v>239</v>
      </c>
      <c r="I153" s="53" t="s">
        <v>977</v>
      </c>
      <c r="J153" s="54" t="s">
        <v>978</v>
      </c>
      <c r="K153" s="43" t="s">
        <v>914</v>
      </c>
      <c r="L153" s="11">
        <v>6</v>
      </c>
      <c r="M153" s="206">
        <v>29.35923287671233</v>
      </c>
      <c r="N153" s="73"/>
      <c r="O153" s="197">
        <f t="shared" si="60"/>
        <v>1244.8314739726029</v>
      </c>
      <c r="P153" s="174">
        <v>1.25</v>
      </c>
      <c r="Q153" s="174">
        <f t="shared" si="52"/>
        <v>29.359232876712333</v>
      </c>
      <c r="R153" s="173">
        <f t="shared" si="59"/>
        <v>1556.0393424657536</v>
      </c>
      <c r="S153" s="173">
        <f t="shared" si="53"/>
        <v>311.20786849315073</v>
      </c>
      <c r="T153" s="111"/>
      <c r="U153" s="32">
        <f t="shared" si="61"/>
        <v>0</v>
      </c>
      <c r="V153" s="280">
        <v>4</v>
      </c>
      <c r="W153" s="137"/>
      <c r="X153" s="225"/>
      <c r="Y153" s="294">
        <v>47209</v>
      </c>
      <c r="Z153" s="177"/>
    </row>
    <row r="154" spans="1:26" s="46" customFormat="1" ht="12.75" customHeight="1">
      <c r="A154" s="309" t="s">
        <v>1575</v>
      </c>
      <c r="B154" s="314"/>
      <c r="C154" s="314">
        <v>1021681</v>
      </c>
      <c r="D154" s="311">
        <v>5999076259236</v>
      </c>
      <c r="E154" s="309">
        <v>10030010540</v>
      </c>
      <c r="F154" s="315">
        <v>2106909200</v>
      </c>
      <c r="G154" s="80" t="s">
        <v>170</v>
      </c>
      <c r="H154" s="81" t="s">
        <v>239</v>
      </c>
      <c r="I154" s="53" t="s">
        <v>977</v>
      </c>
      <c r="J154" s="54" t="s">
        <v>978</v>
      </c>
      <c r="K154" s="43" t="s">
        <v>422</v>
      </c>
      <c r="L154" s="11">
        <v>6</v>
      </c>
      <c r="M154" s="206">
        <v>29.35923287671233</v>
      </c>
      <c r="N154" s="73"/>
      <c r="O154" s="197">
        <f t="shared" si="60"/>
        <v>1244.8314739726029</v>
      </c>
      <c r="P154" s="174">
        <v>1.25</v>
      </c>
      <c r="Q154" s="174">
        <f t="shared" si="52"/>
        <v>29.359232876712333</v>
      </c>
      <c r="R154" s="173">
        <f t="shared" si="59"/>
        <v>1556.0393424657536</v>
      </c>
      <c r="S154" s="173">
        <f t="shared" si="53"/>
        <v>311.20786849315073</v>
      </c>
      <c r="T154" s="111"/>
      <c r="U154" s="32">
        <f t="shared" si="61"/>
        <v>0</v>
      </c>
      <c r="V154" s="280">
        <v>4</v>
      </c>
      <c r="W154" s="137"/>
      <c r="X154" s="225"/>
      <c r="Y154" s="294">
        <v>47178</v>
      </c>
      <c r="Z154" s="177"/>
    </row>
    <row r="155" spans="1:26" s="46" customFormat="1" ht="12.75" customHeight="1">
      <c r="A155" s="309" t="s">
        <v>1576</v>
      </c>
      <c r="B155" s="314"/>
      <c r="C155" s="314">
        <v>1021682</v>
      </c>
      <c r="D155" s="311">
        <v>5999076259212</v>
      </c>
      <c r="E155" s="309">
        <v>10030010340</v>
      </c>
      <c r="F155" s="315">
        <v>2106909200</v>
      </c>
      <c r="G155" s="80" t="s">
        <v>170</v>
      </c>
      <c r="H155" s="81" t="s">
        <v>239</v>
      </c>
      <c r="I155" s="53" t="s">
        <v>977</v>
      </c>
      <c r="J155" s="54" t="s">
        <v>978</v>
      </c>
      <c r="K155" s="43" t="s">
        <v>164</v>
      </c>
      <c r="L155" s="11">
        <v>6</v>
      </c>
      <c r="M155" s="206">
        <v>29.35923287671233</v>
      </c>
      <c r="N155" s="73"/>
      <c r="O155" s="197">
        <f t="shared" si="60"/>
        <v>1244.8314739726029</v>
      </c>
      <c r="P155" s="174">
        <v>1.25</v>
      </c>
      <c r="Q155" s="174">
        <f t="shared" si="52"/>
        <v>29.359232876712333</v>
      </c>
      <c r="R155" s="173">
        <f t="shared" si="59"/>
        <v>1556.0393424657536</v>
      </c>
      <c r="S155" s="173">
        <f t="shared" si="53"/>
        <v>311.20786849315073</v>
      </c>
      <c r="T155" s="111"/>
      <c r="U155" s="32">
        <f t="shared" si="61"/>
        <v>0</v>
      </c>
      <c r="V155" s="280">
        <v>2</v>
      </c>
      <c r="W155" s="133" t="s">
        <v>249</v>
      </c>
      <c r="X155" s="225"/>
      <c r="Y155" s="294">
        <v>47300</v>
      </c>
      <c r="Z155" s="177"/>
    </row>
    <row r="156" spans="1:26" s="46" customFormat="1" ht="12.75" customHeight="1">
      <c r="A156" s="309" t="s">
        <v>1577</v>
      </c>
      <c r="B156" s="314"/>
      <c r="C156" s="314"/>
      <c r="D156" s="311">
        <v>5999076259199</v>
      </c>
      <c r="E156" s="309">
        <v>10030010140</v>
      </c>
      <c r="F156" s="315">
        <v>2106909200</v>
      </c>
      <c r="G156" s="80" t="s">
        <v>170</v>
      </c>
      <c r="H156" s="81" t="s">
        <v>239</v>
      </c>
      <c r="I156" s="53" t="s">
        <v>977</v>
      </c>
      <c r="J156" s="54" t="s">
        <v>978</v>
      </c>
      <c r="K156" s="43" t="s">
        <v>163</v>
      </c>
      <c r="L156" s="11">
        <v>6</v>
      </c>
      <c r="M156" s="206">
        <v>29.35923287671233</v>
      </c>
      <c r="N156" s="73"/>
      <c r="O156" s="197">
        <f t="shared" si="60"/>
        <v>1244.8314739726029</v>
      </c>
      <c r="P156" s="174">
        <v>1.25</v>
      </c>
      <c r="Q156" s="174">
        <f t="shared" si="52"/>
        <v>29.359232876712333</v>
      </c>
      <c r="R156" s="173">
        <f t="shared" si="59"/>
        <v>1556.0393424657536</v>
      </c>
      <c r="S156" s="173">
        <f t="shared" si="53"/>
        <v>311.20786849315073</v>
      </c>
      <c r="T156" s="111"/>
      <c r="U156" s="32">
        <f t="shared" si="61"/>
        <v>0</v>
      </c>
      <c r="V156" s="280">
        <v>5</v>
      </c>
      <c r="W156" s="137"/>
      <c r="X156" s="295"/>
      <c r="Y156" s="294">
        <v>47239</v>
      </c>
      <c r="Z156" s="177"/>
    </row>
    <row r="157" spans="1:26" ht="12.75" customHeight="1">
      <c r="A157" s="309" t="s">
        <v>1578</v>
      </c>
      <c r="B157" s="310"/>
      <c r="C157" s="310">
        <v>1021684</v>
      </c>
      <c r="D157" s="311">
        <v>5999076259250</v>
      </c>
      <c r="E157" s="309">
        <v>10030010740</v>
      </c>
      <c r="F157" s="315">
        <v>2106909200</v>
      </c>
      <c r="G157" s="129" t="s">
        <v>170</v>
      </c>
      <c r="H157" s="81" t="s">
        <v>239</v>
      </c>
      <c r="I157" s="53" t="s">
        <v>977</v>
      </c>
      <c r="J157" s="54" t="s">
        <v>978</v>
      </c>
      <c r="K157" s="147" t="s">
        <v>915</v>
      </c>
      <c r="L157" s="11">
        <v>6</v>
      </c>
      <c r="M157" s="206">
        <v>29.35923287671233</v>
      </c>
      <c r="N157" s="73"/>
      <c r="O157" s="197">
        <f t="shared" si="60"/>
        <v>1244.8314739726029</v>
      </c>
      <c r="P157" s="174">
        <v>1.25</v>
      </c>
      <c r="Q157" s="174">
        <f t="shared" ref="Q157" si="62">M157*0.8*P157</f>
        <v>29.359232876712333</v>
      </c>
      <c r="R157" s="173">
        <f t="shared" si="59"/>
        <v>1556.0393424657536</v>
      </c>
      <c r="S157" s="173">
        <f t="shared" ref="S157" si="63">R157-O157</f>
        <v>311.20786849315073</v>
      </c>
      <c r="T157" s="153"/>
      <c r="U157" s="32">
        <f t="shared" si="61"/>
        <v>0</v>
      </c>
      <c r="V157" s="280">
        <v>3</v>
      </c>
      <c r="W157" s="137"/>
      <c r="X157" s="217"/>
      <c r="Y157" s="294">
        <v>47270</v>
      </c>
      <c r="Z157" s="182"/>
    </row>
    <row r="158" spans="1:26" s="46" customFormat="1" ht="12.75" customHeight="1">
      <c r="A158" s="309" t="s">
        <v>1579</v>
      </c>
      <c r="B158" s="314"/>
      <c r="C158" s="314"/>
      <c r="D158" s="311">
        <v>5999076259311</v>
      </c>
      <c r="E158" s="321">
        <v>10030020640</v>
      </c>
      <c r="F158" s="315">
        <v>2106909200</v>
      </c>
      <c r="G158" s="5" t="s">
        <v>170</v>
      </c>
      <c r="H158" s="81" t="s">
        <v>239</v>
      </c>
      <c r="I158" s="53" t="s">
        <v>977</v>
      </c>
      <c r="J158" s="54" t="s">
        <v>602</v>
      </c>
      <c r="K158" s="43" t="s">
        <v>165</v>
      </c>
      <c r="L158" s="11">
        <v>50</v>
      </c>
      <c r="M158" s="206">
        <v>1.9097753424657538</v>
      </c>
      <c r="N158" s="73"/>
      <c r="O158" s="197">
        <f t="shared" si="60"/>
        <v>80.974474520547972</v>
      </c>
      <c r="P158" s="174">
        <v>1.4</v>
      </c>
      <c r="Q158" s="174">
        <f t="shared" si="52"/>
        <v>2.1389483835616439</v>
      </c>
      <c r="R158" s="173">
        <f t="shared" si="59"/>
        <v>113.36426432876712</v>
      </c>
      <c r="S158" s="173">
        <f t="shared" si="53"/>
        <v>32.389789808219149</v>
      </c>
      <c r="T158" s="111"/>
      <c r="U158" s="32">
        <f t="shared" si="61"/>
        <v>0</v>
      </c>
      <c r="V158" s="280">
        <v>10</v>
      </c>
      <c r="W158" s="134" t="s">
        <v>250</v>
      </c>
      <c r="X158" s="215"/>
      <c r="Y158" s="294">
        <v>46905</v>
      </c>
      <c r="Z158" s="177"/>
    </row>
    <row r="159" spans="1:26" s="46" customFormat="1" ht="12.75" customHeight="1">
      <c r="A159" s="309" t="s">
        <v>1580</v>
      </c>
      <c r="B159" s="314"/>
      <c r="C159" s="314"/>
      <c r="D159" s="311">
        <v>5999076259274</v>
      </c>
      <c r="E159" s="309">
        <v>10030020240</v>
      </c>
      <c r="F159" s="309">
        <v>1806909000</v>
      </c>
      <c r="G159" s="5" t="s">
        <v>170</v>
      </c>
      <c r="H159" s="81" t="s">
        <v>239</v>
      </c>
      <c r="I159" s="53" t="s">
        <v>977</v>
      </c>
      <c r="J159" s="54" t="s">
        <v>602</v>
      </c>
      <c r="K159" s="43" t="s">
        <v>685</v>
      </c>
      <c r="L159" s="11">
        <v>50</v>
      </c>
      <c r="M159" s="206">
        <v>1.9097753424657538</v>
      </c>
      <c r="N159" s="289"/>
      <c r="O159" s="197">
        <f t="shared" si="60"/>
        <v>80.974474520547972</v>
      </c>
      <c r="P159" s="174">
        <v>1.4</v>
      </c>
      <c r="Q159" s="174">
        <f t="shared" si="52"/>
        <v>2.1389483835616439</v>
      </c>
      <c r="R159" s="173">
        <f t="shared" si="59"/>
        <v>113.36426432876712</v>
      </c>
      <c r="S159" s="173">
        <f t="shared" si="53"/>
        <v>32.389789808219149</v>
      </c>
      <c r="T159" s="111"/>
      <c r="U159" s="32">
        <f t="shared" si="61"/>
        <v>0</v>
      </c>
      <c r="V159" s="280">
        <v>23</v>
      </c>
      <c r="W159" s="133" t="s">
        <v>249</v>
      </c>
      <c r="X159" s="215"/>
      <c r="Y159" s="294">
        <v>46935</v>
      </c>
      <c r="Z159" s="177"/>
    </row>
    <row r="160" spans="1:26" s="46" customFormat="1" ht="12.75" customHeight="1">
      <c r="A160" s="309" t="s">
        <v>1581</v>
      </c>
      <c r="B160" s="314"/>
      <c r="C160" s="314"/>
      <c r="D160" s="311">
        <v>5999076259298</v>
      </c>
      <c r="E160" s="321">
        <v>10030020440</v>
      </c>
      <c r="F160" s="315">
        <v>1806909000</v>
      </c>
      <c r="G160" s="5" t="s">
        <v>170</v>
      </c>
      <c r="H160" s="81" t="s">
        <v>239</v>
      </c>
      <c r="I160" s="53" t="s">
        <v>977</v>
      </c>
      <c r="J160" s="54" t="s">
        <v>602</v>
      </c>
      <c r="K160" s="43" t="s">
        <v>914</v>
      </c>
      <c r="L160" s="11">
        <v>50</v>
      </c>
      <c r="M160" s="206">
        <v>1.9097753424657538</v>
      </c>
      <c r="N160" s="73"/>
      <c r="O160" s="197">
        <f t="shared" si="60"/>
        <v>80.974474520547972</v>
      </c>
      <c r="P160" s="174">
        <v>1.4</v>
      </c>
      <c r="Q160" s="174">
        <f t="shared" si="52"/>
        <v>2.1389483835616439</v>
      </c>
      <c r="R160" s="173">
        <f t="shared" si="59"/>
        <v>113.36426432876712</v>
      </c>
      <c r="S160" s="173">
        <f t="shared" si="53"/>
        <v>32.389789808219149</v>
      </c>
      <c r="T160" s="111"/>
      <c r="U160" s="32">
        <f t="shared" si="61"/>
        <v>0</v>
      </c>
      <c r="V160" s="280">
        <v>28</v>
      </c>
      <c r="W160" s="134" t="s">
        <v>250</v>
      </c>
      <c r="X160" s="215"/>
      <c r="Y160" s="294">
        <v>46997</v>
      </c>
      <c r="Z160" s="177"/>
    </row>
    <row r="161" spans="1:26" s="46" customFormat="1" ht="12.75" customHeight="1">
      <c r="A161" s="309" t="s">
        <v>1582</v>
      </c>
      <c r="B161" s="314"/>
      <c r="C161" s="314"/>
      <c r="D161" s="311">
        <v>5999076259304</v>
      </c>
      <c r="E161" s="321">
        <v>10030020540</v>
      </c>
      <c r="F161" s="315">
        <v>2106909200</v>
      </c>
      <c r="G161" s="5" t="s">
        <v>170</v>
      </c>
      <c r="H161" s="81" t="s">
        <v>239</v>
      </c>
      <c r="I161" s="53" t="s">
        <v>977</v>
      </c>
      <c r="J161" s="54" t="s">
        <v>602</v>
      </c>
      <c r="K161" s="43" t="s">
        <v>422</v>
      </c>
      <c r="L161" s="11">
        <v>50</v>
      </c>
      <c r="M161" s="206">
        <v>1.9097753424657538</v>
      </c>
      <c r="N161" s="73"/>
      <c r="O161" s="197">
        <f t="shared" si="60"/>
        <v>80.974474520547972</v>
      </c>
      <c r="P161" s="174">
        <v>1.4</v>
      </c>
      <c r="Q161" s="174">
        <f t="shared" si="52"/>
        <v>2.1389483835616439</v>
      </c>
      <c r="R161" s="173">
        <f t="shared" si="59"/>
        <v>113.36426432876712</v>
      </c>
      <c r="S161" s="173">
        <f t="shared" si="53"/>
        <v>32.389789808219149</v>
      </c>
      <c r="T161" s="111"/>
      <c r="U161" s="32">
        <f t="shared" si="61"/>
        <v>0</v>
      </c>
      <c r="V161" s="280">
        <v>8</v>
      </c>
      <c r="W161" s="134" t="s">
        <v>250</v>
      </c>
      <c r="X161" s="215"/>
      <c r="Y161" s="294">
        <v>46905</v>
      </c>
      <c r="Z161" s="177"/>
    </row>
    <row r="162" spans="1:26" s="46" customFormat="1" ht="12.75" customHeight="1">
      <c r="A162" s="309" t="s">
        <v>1583</v>
      </c>
      <c r="B162" s="314"/>
      <c r="C162" s="314"/>
      <c r="D162" s="311">
        <v>5999076259281</v>
      </c>
      <c r="E162" s="321">
        <v>10030020340</v>
      </c>
      <c r="F162" s="315">
        <v>2106909200</v>
      </c>
      <c r="G162" s="5" t="s">
        <v>170</v>
      </c>
      <c r="H162" s="81" t="s">
        <v>239</v>
      </c>
      <c r="I162" s="53" t="s">
        <v>977</v>
      </c>
      <c r="J162" s="54" t="s">
        <v>602</v>
      </c>
      <c r="K162" s="43" t="s">
        <v>164</v>
      </c>
      <c r="L162" s="11">
        <v>50</v>
      </c>
      <c r="M162" s="206">
        <v>1.9097753424657538</v>
      </c>
      <c r="N162" s="73"/>
      <c r="O162" s="197">
        <f t="shared" si="60"/>
        <v>80.974474520547972</v>
      </c>
      <c r="P162" s="174">
        <v>1.4</v>
      </c>
      <c r="Q162" s="174">
        <f t="shared" si="52"/>
        <v>2.1389483835616439</v>
      </c>
      <c r="R162" s="173">
        <f t="shared" si="59"/>
        <v>113.36426432876712</v>
      </c>
      <c r="S162" s="173">
        <f t="shared" si="53"/>
        <v>32.389789808219149</v>
      </c>
      <c r="T162" s="111"/>
      <c r="U162" s="32">
        <f t="shared" si="61"/>
        <v>0</v>
      </c>
      <c r="V162" s="280" t="s">
        <v>4119</v>
      </c>
      <c r="W162" s="134" t="s">
        <v>250</v>
      </c>
      <c r="X162" s="215"/>
      <c r="Y162" s="294">
        <v>47178</v>
      </c>
      <c r="Z162" s="177"/>
    </row>
    <row r="163" spans="1:26" s="46" customFormat="1" ht="12.75" customHeight="1">
      <c r="A163" s="309" t="s">
        <v>1584</v>
      </c>
      <c r="B163" s="314"/>
      <c r="C163" s="314"/>
      <c r="D163" s="311">
        <v>5999076259267</v>
      </c>
      <c r="E163" s="309">
        <v>10030020140</v>
      </c>
      <c r="F163" s="315">
        <v>2106909200</v>
      </c>
      <c r="G163" s="5" t="s">
        <v>170</v>
      </c>
      <c r="H163" s="81" t="s">
        <v>239</v>
      </c>
      <c r="I163" s="53" t="s">
        <v>977</v>
      </c>
      <c r="J163" s="54" t="s">
        <v>602</v>
      </c>
      <c r="K163" s="43" t="s">
        <v>163</v>
      </c>
      <c r="L163" s="11">
        <v>50</v>
      </c>
      <c r="M163" s="206">
        <v>1.9097753424657538</v>
      </c>
      <c r="N163" s="73"/>
      <c r="O163" s="197">
        <f t="shared" si="60"/>
        <v>80.974474520547972</v>
      </c>
      <c r="P163" s="174">
        <v>1.4</v>
      </c>
      <c r="Q163" s="174">
        <f t="shared" si="52"/>
        <v>2.1389483835616439</v>
      </c>
      <c r="R163" s="173">
        <f t="shared" si="59"/>
        <v>113.36426432876712</v>
      </c>
      <c r="S163" s="173">
        <f t="shared" si="53"/>
        <v>32.389789808219149</v>
      </c>
      <c r="T163" s="111"/>
      <c r="U163" s="32">
        <f t="shared" si="61"/>
        <v>0</v>
      </c>
      <c r="V163" s="280">
        <v>45</v>
      </c>
      <c r="W163" s="133" t="s">
        <v>249</v>
      </c>
      <c r="X163" s="295"/>
      <c r="Y163" s="294">
        <v>47270</v>
      </c>
      <c r="Z163" s="177"/>
    </row>
    <row r="164" spans="1:26" ht="12.75" customHeight="1">
      <c r="A164" s="309" t="s">
        <v>1585</v>
      </c>
      <c r="B164" s="310"/>
      <c r="C164" s="310"/>
      <c r="D164" s="311">
        <v>5999076259328</v>
      </c>
      <c r="E164" s="309">
        <v>10030020740</v>
      </c>
      <c r="F164" s="315">
        <v>2106909200</v>
      </c>
      <c r="G164" s="129" t="s">
        <v>170</v>
      </c>
      <c r="H164" s="81" t="s">
        <v>239</v>
      </c>
      <c r="I164" s="53" t="s">
        <v>977</v>
      </c>
      <c r="J164" s="54" t="s">
        <v>602</v>
      </c>
      <c r="K164" s="147" t="s">
        <v>915</v>
      </c>
      <c r="L164" s="11">
        <v>50</v>
      </c>
      <c r="M164" s="206">
        <v>1.9097753424657538</v>
      </c>
      <c r="N164" s="73"/>
      <c r="O164" s="197">
        <f t="shared" si="60"/>
        <v>80.974474520547972</v>
      </c>
      <c r="P164" s="174">
        <v>1.4</v>
      </c>
      <c r="Q164" s="174">
        <f t="shared" ref="Q164" si="64">M164*0.8*P164</f>
        <v>2.1389483835616439</v>
      </c>
      <c r="R164" s="173">
        <f t="shared" si="59"/>
        <v>113.36426432876712</v>
      </c>
      <c r="S164" s="173">
        <f t="shared" ref="S164" si="65">R164-O164</f>
        <v>32.389789808219149</v>
      </c>
      <c r="T164" s="153"/>
      <c r="U164" s="32">
        <f t="shared" si="61"/>
        <v>0</v>
      </c>
      <c r="V164" s="280">
        <v>40</v>
      </c>
      <c r="W164" s="133" t="s">
        <v>249</v>
      </c>
      <c r="X164" s="217"/>
      <c r="Y164" s="294">
        <v>47270</v>
      </c>
      <c r="Z164" s="182"/>
    </row>
    <row r="165" spans="1:26" s="9" customFormat="1" ht="12.75" customHeight="1">
      <c r="A165" s="309" t="s">
        <v>1586</v>
      </c>
      <c r="B165" s="322"/>
      <c r="C165" s="322">
        <v>1021685</v>
      </c>
      <c r="D165" s="311">
        <v>5999076232802</v>
      </c>
      <c r="E165" s="309">
        <v>10026010100</v>
      </c>
      <c r="F165" s="315">
        <v>2106909200</v>
      </c>
      <c r="G165" s="5" t="s">
        <v>170</v>
      </c>
      <c r="H165" s="28" t="s">
        <v>239</v>
      </c>
      <c r="I165" s="53" t="s">
        <v>421</v>
      </c>
      <c r="J165" s="54" t="s">
        <v>607</v>
      </c>
      <c r="K165" s="43" t="s">
        <v>32</v>
      </c>
      <c r="L165" s="12">
        <v>2</v>
      </c>
      <c r="M165" s="206">
        <v>76.248493150684936</v>
      </c>
      <c r="N165" s="73"/>
      <c r="O165" s="197">
        <f t="shared" si="60"/>
        <v>3232.9361095890417</v>
      </c>
      <c r="P165" s="174">
        <v>1.2</v>
      </c>
      <c r="Q165" s="174">
        <f t="shared" si="52"/>
        <v>73.198553424657547</v>
      </c>
      <c r="R165" s="173">
        <f t="shared" si="59"/>
        <v>3879.5233315068499</v>
      </c>
      <c r="S165" s="173">
        <f t="shared" si="53"/>
        <v>646.58722191780817</v>
      </c>
      <c r="T165" s="111"/>
      <c r="U165" s="32">
        <f t="shared" si="61"/>
        <v>0</v>
      </c>
      <c r="V165" s="280"/>
      <c r="W165" s="134" t="s">
        <v>250</v>
      </c>
      <c r="X165" s="215"/>
      <c r="Y165" s="294"/>
      <c r="Z165" s="177"/>
    </row>
    <row r="166" spans="1:26" s="9" customFormat="1" ht="12.75" customHeight="1">
      <c r="A166" s="309" t="s">
        <v>1587</v>
      </c>
      <c r="B166" s="322"/>
      <c r="C166" s="322">
        <v>1021686</v>
      </c>
      <c r="D166" s="311">
        <v>5999076232819</v>
      </c>
      <c r="E166" s="309">
        <v>10026010200</v>
      </c>
      <c r="F166" s="315">
        <v>1806209500</v>
      </c>
      <c r="G166" s="5" t="s">
        <v>170</v>
      </c>
      <c r="H166" s="28" t="s">
        <v>239</v>
      </c>
      <c r="I166" s="53" t="s">
        <v>421</v>
      </c>
      <c r="J166" s="54" t="s">
        <v>607</v>
      </c>
      <c r="K166" s="43" t="s">
        <v>213</v>
      </c>
      <c r="L166" s="12">
        <v>2</v>
      </c>
      <c r="M166" s="206">
        <v>76.248493150684936</v>
      </c>
      <c r="N166" s="73"/>
      <c r="O166" s="197">
        <f t="shared" si="60"/>
        <v>3232.9361095890417</v>
      </c>
      <c r="P166" s="174">
        <v>1.2</v>
      </c>
      <c r="Q166" s="174">
        <f t="shared" si="52"/>
        <v>73.198553424657547</v>
      </c>
      <c r="R166" s="173">
        <f t="shared" si="59"/>
        <v>3879.5233315068499</v>
      </c>
      <c r="S166" s="173">
        <f t="shared" si="53"/>
        <v>646.58722191780817</v>
      </c>
      <c r="T166" s="111"/>
      <c r="U166" s="32">
        <f t="shared" si="61"/>
        <v>0</v>
      </c>
      <c r="V166" s="280"/>
      <c r="W166" s="134" t="s">
        <v>250</v>
      </c>
      <c r="X166" s="215"/>
      <c r="Y166" s="20"/>
      <c r="Z166" s="177"/>
    </row>
    <row r="167" spans="1:26" s="9" customFormat="1" ht="12.75" customHeight="1">
      <c r="A167" s="309" t="s">
        <v>1588</v>
      </c>
      <c r="B167" s="322"/>
      <c r="C167" s="314">
        <v>1021687</v>
      </c>
      <c r="D167" s="311">
        <v>5999076232826</v>
      </c>
      <c r="E167" s="309">
        <v>10026010300</v>
      </c>
      <c r="F167" s="315">
        <v>2106909200</v>
      </c>
      <c r="G167" s="5" t="s">
        <v>170</v>
      </c>
      <c r="H167" s="28" t="s">
        <v>239</v>
      </c>
      <c r="I167" s="53" t="s">
        <v>421</v>
      </c>
      <c r="J167" s="54" t="s">
        <v>607</v>
      </c>
      <c r="K167" s="43" t="s">
        <v>3</v>
      </c>
      <c r="L167" s="12">
        <v>2</v>
      </c>
      <c r="M167" s="206">
        <v>76.248493150684936</v>
      </c>
      <c r="N167" s="73"/>
      <c r="O167" s="197">
        <f t="shared" si="60"/>
        <v>3232.9361095890417</v>
      </c>
      <c r="P167" s="174">
        <v>1.2</v>
      </c>
      <c r="Q167" s="174">
        <f t="shared" si="52"/>
        <v>73.198553424657547</v>
      </c>
      <c r="R167" s="173">
        <f t="shared" si="59"/>
        <v>3879.5233315068499</v>
      </c>
      <c r="S167" s="173">
        <f t="shared" si="53"/>
        <v>646.58722191780817</v>
      </c>
      <c r="T167" s="111"/>
      <c r="U167" s="32">
        <f t="shared" si="61"/>
        <v>0</v>
      </c>
      <c r="V167" s="280"/>
      <c r="W167" s="134" t="s">
        <v>250</v>
      </c>
      <c r="X167" s="215"/>
      <c r="Y167" s="294"/>
      <c r="Z167" s="177"/>
    </row>
    <row r="168" spans="1:26" s="9" customFormat="1" ht="12.75" customHeight="1">
      <c r="A168" s="309" t="s">
        <v>1589</v>
      </c>
      <c r="B168" s="322"/>
      <c r="C168" s="314">
        <v>1021688</v>
      </c>
      <c r="D168" s="311">
        <v>5999076232840</v>
      </c>
      <c r="E168" s="309">
        <v>10026020100</v>
      </c>
      <c r="F168" s="315">
        <v>2106909200</v>
      </c>
      <c r="G168" s="5" t="s">
        <v>170</v>
      </c>
      <c r="H168" s="79" t="s">
        <v>239</v>
      </c>
      <c r="I168" s="53" t="s">
        <v>421</v>
      </c>
      <c r="J168" s="54" t="s">
        <v>606</v>
      </c>
      <c r="K168" s="43" t="s">
        <v>32</v>
      </c>
      <c r="L168" s="12">
        <v>6</v>
      </c>
      <c r="M168" s="206">
        <v>36.057698630136983</v>
      </c>
      <c r="N168" s="73"/>
      <c r="O168" s="197">
        <f t="shared" si="60"/>
        <v>1528.8464219178081</v>
      </c>
      <c r="P168" s="174">
        <v>1.25</v>
      </c>
      <c r="Q168" s="174">
        <f t="shared" si="52"/>
        <v>36.057698630136983</v>
      </c>
      <c r="R168" s="173">
        <f t="shared" si="59"/>
        <v>1911.05802739726</v>
      </c>
      <c r="S168" s="173">
        <f t="shared" si="53"/>
        <v>382.21160547945192</v>
      </c>
      <c r="T168" s="111"/>
      <c r="U168" s="32">
        <f t="shared" si="61"/>
        <v>0</v>
      </c>
      <c r="V168" s="280">
        <v>10</v>
      </c>
      <c r="W168" s="136" t="s">
        <v>251</v>
      </c>
      <c r="X168" s="215"/>
      <c r="Y168" s="294">
        <v>47209</v>
      </c>
      <c r="Z168" s="177"/>
    </row>
    <row r="169" spans="1:26" s="9" customFormat="1" ht="12.75" customHeight="1">
      <c r="A169" s="309" t="s">
        <v>1590</v>
      </c>
      <c r="B169" s="278">
        <v>81096029</v>
      </c>
      <c r="C169" s="278">
        <v>1021689</v>
      </c>
      <c r="D169" s="311">
        <v>5999076232857</v>
      </c>
      <c r="E169" s="309">
        <v>10026020200</v>
      </c>
      <c r="F169" s="309">
        <v>1806909000</v>
      </c>
      <c r="G169" s="5" t="s">
        <v>170</v>
      </c>
      <c r="H169" s="79" t="s">
        <v>239</v>
      </c>
      <c r="I169" s="53" t="s">
        <v>421</v>
      </c>
      <c r="J169" s="54" t="s">
        <v>606</v>
      </c>
      <c r="K169" s="43" t="s">
        <v>213</v>
      </c>
      <c r="L169" s="12">
        <v>6</v>
      </c>
      <c r="M169" s="206">
        <v>36.057698630136983</v>
      </c>
      <c r="N169" s="73"/>
      <c r="O169" s="197">
        <f t="shared" si="60"/>
        <v>1528.8464219178081</v>
      </c>
      <c r="P169" s="174">
        <v>1.25</v>
      </c>
      <c r="Q169" s="174">
        <f t="shared" si="52"/>
        <v>36.057698630136983</v>
      </c>
      <c r="R169" s="173">
        <f t="shared" si="59"/>
        <v>1911.05802739726</v>
      </c>
      <c r="S169" s="173">
        <f t="shared" si="53"/>
        <v>382.21160547945192</v>
      </c>
      <c r="T169" s="111"/>
      <c r="U169" s="32">
        <f t="shared" si="61"/>
        <v>0</v>
      </c>
      <c r="V169" s="280">
        <v>31</v>
      </c>
      <c r="W169" s="135" t="s">
        <v>252</v>
      </c>
      <c r="X169" s="215"/>
      <c r="Y169" s="294">
        <v>47270</v>
      </c>
      <c r="Z169" s="177"/>
    </row>
    <row r="170" spans="1:26" s="9" customFormat="1" ht="12.75" customHeight="1">
      <c r="A170" s="309" t="s">
        <v>1591</v>
      </c>
      <c r="B170" s="322"/>
      <c r="C170" s="314">
        <v>1021690</v>
      </c>
      <c r="D170" s="311">
        <v>5999076232864</v>
      </c>
      <c r="E170" s="309">
        <v>10026020300</v>
      </c>
      <c r="F170" s="315">
        <v>2106909200</v>
      </c>
      <c r="G170" s="5" t="s">
        <v>170</v>
      </c>
      <c r="H170" s="79" t="s">
        <v>239</v>
      </c>
      <c r="I170" s="53" t="s">
        <v>421</v>
      </c>
      <c r="J170" s="54" t="s">
        <v>606</v>
      </c>
      <c r="K170" s="43" t="s">
        <v>3</v>
      </c>
      <c r="L170" s="12">
        <v>6</v>
      </c>
      <c r="M170" s="206">
        <v>36.057698630136983</v>
      </c>
      <c r="N170" s="73"/>
      <c r="O170" s="197">
        <f t="shared" si="60"/>
        <v>1528.8464219178081</v>
      </c>
      <c r="P170" s="174">
        <v>1.25</v>
      </c>
      <c r="Q170" s="174">
        <f t="shared" si="52"/>
        <v>36.057698630136983</v>
      </c>
      <c r="R170" s="173">
        <f t="shared" si="59"/>
        <v>1911.05802739726</v>
      </c>
      <c r="S170" s="173">
        <f t="shared" si="53"/>
        <v>382.21160547945192</v>
      </c>
      <c r="T170" s="111"/>
      <c r="U170" s="32">
        <f t="shared" si="61"/>
        <v>0</v>
      </c>
      <c r="V170" s="280">
        <v>2</v>
      </c>
      <c r="W170" s="136" t="s">
        <v>251</v>
      </c>
      <c r="X170" s="215"/>
      <c r="Y170" s="294">
        <v>47239</v>
      </c>
      <c r="Z170" s="177"/>
    </row>
    <row r="171" spans="1:26" s="9" customFormat="1" ht="12.75" customHeight="1">
      <c r="A171" s="309" t="s">
        <v>1592</v>
      </c>
      <c r="B171" s="322"/>
      <c r="C171" s="314">
        <v>1021691</v>
      </c>
      <c r="D171" s="311">
        <v>5999076220144</v>
      </c>
      <c r="E171" s="309">
        <v>10019020530</v>
      </c>
      <c r="F171" s="315">
        <v>1806909000</v>
      </c>
      <c r="G171" s="5" t="s">
        <v>170</v>
      </c>
      <c r="H171" s="79" t="s">
        <v>239</v>
      </c>
      <c r="I171" s="53" t="s">
        <v>195</v>
      </c>
      <c r="J171" s="54" t="s">
        <v>605</v>
      </c>
      <c r="K171" s="43" t="s">
        <v>213</v>
      </c>
      <c r="L171" s="12">
        <v>10</v>
      </c>
      <c r="M171" s="206">
        <v>25.938739726027396</v>
      </c>
      <c r="N171" s="73"/>
      <c r="O171" s="197">
        <f t="shared" si="60"/>
        <v>1099.8025643835615</v>
      </c>
      <c r="P171" s="174">
        <v>1.25</v>
      </c>
      <c r="Q171" s="174">
        <f t="shared" si="52"/>
        <v>25.9387397260274</v>
      </c>
      <c r="R171" s="173">
        <f t="shared" si="59"/>
        <v>1374.7532054794522</v>
      </c>
      <c r="S171" s="173">
        <f t="shared" si="53"/>
        <v>274.95064109589066</v>
      </c>
      <c r="T171" s="111"/>
      <c r="U171" s="32">
        <f t="shared" si="61"/>
        <v>0</v>
      </c>
      <c r="V171" s="280">
        <v>3</v>
      </c>
      <c r="W171" s="136" t="s">
        <v>251</v>
      </c>
      <c r="X171" s="215"/>
      <c r="Y171" s="294">
        <v>47270</v>
      </c>
      <c r="Z171" s="177"/>
    </row>
    <row r="172" spans="1:26" s="9" customFormat="1" ht="12.75" customHeight="1">
      <c r="A172" s="309" t="s">
        <v>1593</v>
      </c>
      <c r="B172" s="322"/>
      <c r="C172" s="314">
        <v>1021692</v>
      </c>
      <c r="D172" s="311">
        <v>5999076220168</v>
      </c>
      <c r="E172" s="309">
        <v>10019020630</v>
      </c>
      <c r="F172" s="315">
        <v>2106909200</v>
      </c>
      <c r="G172" s="5" t="s">
        <v>170</v>
      </c>
      <c r="H172" s="79" t="s">
        <v>239</v>
      </c>
      <c r="I172" s="53" t="s">
        <v>195</v>
      </c>
      <c r="J172" s="54" t="s">
        <v>605</v>
      </c>
      <c r="K172" s="43" t="s">
        <v>163</v>
      </c>
      <c r="L172" s="12">
        <v>10</v>
      </c>
      <c r="M172" s="206">
        <v>25.938739726027396</v>
      </c>
      <c r="N172" s="73"/>
      <c r="O172" s="197">
        <f t="shared" si="60"/>
        <v>1099.8025643835615</v>
      </c>
      <c r="P172" s="174">
        <v>1.25</v>
      </c>
      <c r="Q172" s="174">
        <f t="shared" si="52"/>
        <v>25.9387397260274</v>
      </c>
      <c r="R172" s="173">
        <f t="shared" si="59"/>
        <v>1374.7532054794522</v>
      </c>
      <c r="S172" s="173">
        <f t="shared" si="53"/>
        <v>274.95064109589066</v>
      </c>
      <c r="T172" s="111"/>
      <c r="U172" s="32">
        <f t="shared" si="61"/>
        <v>0</v>
      </c>
      <c r="V172" s="280"/>
      <c r="W172" s="136" t="s">
        <v>251</v>
      </c>
      <c r="X172" s="215"/>
      <c r="Y172" s="294"/>
      <c r="Z172" s="177"/>
    </row>
    <row r="173" spans="1:26" s="9" customFormat="1" ht="12.75" customHeight="1">
      <c r="A173" s="309" t="s">
        <v>1594</v>
      </c>
      <c r="B173" s="322"/>
      <c r="C173" s="314">
        <v>1021693</v>
      </c>
      <c r="D173" s="311">
        <v>5999076220106</v>
      </c>
      <c r="E173" s="309">
        <v>10019010530</v>
      </c>
      <c r="F173" s="309">
        <v>1806909000</v>
      </c>
      <c r="G173" s="5" t="s">
        <v>170</v>
      </c>
      <c r="H173" s="79" t="s">
        <v>239</v>
      </c>
      <c r="I173" s="53" t="s">
        <v>195</v>
      </c>
      <c r="J173" s="104" t="s">
        <v>590</v>
      </c>
      <c r="K173" s="43" t="s">
        <v>213</v>
      </c>
      <c r="L173" s="12">
        <v>2</v>
      </c>
      <c r="M173" s="206">
        <v>93.065917808219169</v>
      </c>
      <c r="N173" s="73"/>
      <c r="O173" s="197">
        <f t="shared" si="60"/>
        <v>3945.9949150684934</v>
      </c>
      <c r="P173" s="174">
        <v>1.2</v>
      </c>
      <c r="Q173" s="174">
        <f t="shared" si="52"/>
        <v>89.34328109589039</v>
      </c>
      <c r="R173" s="173">
        <f t="shared" si="59"/>
        <v>4735.1938980821906</v>
      </c>
      <c r="S173" s="173">
        <f t="shared" si="53"/>
        <v>789.19898301369722</v>
      </c>
      <c r="T173" s="111"/>
      <c r="U173" s="32">
        <f t="shared" si="61"/>
        <v>0</v>
      </c>
      <c r="V173" s="280"/>
      <c r="W173" s="134" t="s">
        <v>250</v>
      </c>
      <c r="X173" s="215"/>
      <c r="Y173" s="294"/>
      <c r="Z173" s="151"/>
    </row>
    <row r="174" spans="1:26" s="9" customFormat="1" ht="12.75" customHeight="1">
      <c r="A174" s="309" t="s">
        <v>1595</v>
      </c>
      <c r="B174" s="322"/>
      <c r="C174" s="314">
        <v>1021694</v>
      </c>
      <c r="D174" s="311">
        <v>5999076220120</v>
      </c>
      <c r="E174" s="309">
        <v>10019010630</v>
      </c>
      <c r="F174" s="315">
        <v>2106909200</v>
      </c>
      <c r="G174" s="5" t="s">
        <v>170</v>
      </c>
      <c r="H174" s="79" t="s">
        <v>239</v>
      </c>
      <c r="I174" s="53" t="s">
        <v>195</v>
      </c>
      <c r="J174" s="104" t="s">
        <v>590</v>
      </c>
      <c r="K174" s="43" t="s">
        <v>163</v>
      </c>
      <c r="L174" s="12">
        <v>2</v>
      </c>
      <c r="M174" s="206">
        <v>93.065917808219169</v>
      </c>
      <c r="N174" s="73"/>
      <c r="O174" s="197">
        <f t="shared" si="60"/>
        <v>3945.9949150684934</v>
      </c>
      <c r="P174" s="174">
        <v>1.2</v>
      </c>
      <c r="Q174" s="174">
        <f t="shared" si="52"/>
        <v>89.34328109589039</v>
      </c>
      <c r="R174" s="173">
        <f t="shared" si="59"/>
        <v>4735.1938980821906</v>
      </c>
      <c r="S174" s="173">
        <f t="shared" si="53"/>
        <v>789.19898301369722</v>
      </c>
      <c r="T174" s="111"/>
      <c r="U174" s="32">
        <f t="shared" si="61"/>
        <v>0</v>
      </c>
      <c r="V174" s="280"/>
      <c r="W174" s="134" t="s">
        <v>250</v>
      </c>
      <c r="X174" s="215"/>
      <c r="Y174" s="294"/>
      <c r="Z174" s="151"/>
    </row>
    <row r="175" spans="1:26" s="9" customFormat="1" ht="12.75" customHeight="1">
      <c r="A175" s="309" t="s">
        <v>1596</v>
      </c>
      <c r="B175" s="314"/>
      <c r="C175" s="314">
        <v>1021695</v>
      </c>
      <c r="D175" s="311">
        <v>5999076220137</v>
      </c>
      <c r="E175" s="309">
        <v>10019010730</v>
      </c>
      <c r="F175" s="315">
        <v>2106909200</v>
      </c>
      <c r="G175" s="5" t="s">
        <v>170</v>
      </c>
      <c r="H175" s="79" t="s">
        <v>239</v>
      </c>
      <c r="I175" s="53" t="s">
        <v>195</v>
      </c>
      <c r="J175" s="104" t="s">
        <v>590</v>
      </c>
      <c r="K175" s="43" t="s">
        <v>164</v>
      </c>
      <c r="L175" s="12">
        <v>2</v>
      </c>
      <c r="M175" s="206">
        <v>93.065917808219169</v>
      </c>
      <c r="N175" s="73"/>
      <c r="O175" s="197">
        <f t="shared" si="60"/>
        <v>3945.9949150684934</v>
      </c>
      <c r="P175" s="174">
        <v>1.2</v>
      </c>
      <c r="Q175" s="174">
        <f t="shared" si="52"/>
        <v>89.34328109589039</v>
      </c>
      <c r="R175" s="173">
        <f t="shared" si="59"/>
        <v>4735.1938980821906</v>
      </c>
      <c r="S175" s="173">
        <f t="shared" si="53"/>
        <v>789.19898301369722</v>
      </c>
      <c r="T175" s="111"/>
      <c r="U175" s="32">
        <f t="shared" si="61"/>
        <v>0</v>
      </c>
      <c r="V175" s="280">
        <v>9</v>
      </c>
      <c r="W175" s="134" t="s">
        <v>250</v>
      </c>
      <c r="X175" s="215"/>
      <c r="Y175" s="294">
        <v>47239</v>
      </c>
      <c r="Z175" s="151"/>
    </row>
    <row r="176" spans="1:26" s="9" customFormat="1" ht="12.75" customHeight="1">
      <c r="A176" s="309" t="s">
        <v>3854</v>
      </c>
      <c r="B176" s="314"/>
      <c r="C176" s="314"/>
      <c r="D176" s="311">
        <v>5999076263202</v>
      </c>
      <c r="E176" s="309">
        <v>10033030200</v>
      </c>
      <c r="F176" s="315">
        <v>1806909000</v>
      </c>
      <c r="G176" s="5" t="s">
        <v>170</v>
      </c>
      <c r="H176" s="79" t="s">
        <v>239</v>
      </c>
      <c r="I176" s="53" t="s">
        <v>3745</v>
      </c>
      <c r="J176" s="104" t="s">
        <v>3749</v>
      </c>
      <c r="K176" s="43" t="s">
        <v>685</v>
      </c>
      <c r="L176" s="12">
        <v>50</v>
      </c>
      <c r="M176" s="206">
        <v>1.6017726027397257</v>
      </c>
      <c r="N176" s="73"/>
      <c r="O176" s="197">
        <f t="shared" si="60"/>
        <v>67.915158356164369</v>
      </c>
      <c r="P176" s="174">
        <v>1.4</v>
      </c>
      <c r="Q176" s="174">
        <f t="shared" si="52"/>
        <v>1.7939853150684928</v>
      </c>
      <c r="R176" s="173">
        <f t="shared" si="59"/>
        <v>95.081221698630117</v>
      </c>
      <c r="S176" s="173">
        <f t="shared" si="53"/>
        <v>27.166063342465748</v>
      </c>
      <c r="T176" s="111"/>
      <c r="U176" s="32">
        <f t="shared" si="61"/>
        <v>0</v>
      </c>
      <c r="V176" s="280">
        <v>47</v>
      </c>
      <c r="W176" s="137"/>
      <c r="X176" s="215"/>
      <c r="Y176" s="294">
        <v>47119</v>
      </c>
      <c r="Z176" s="151"/>
    </row>
    <row r="177" spans="1:26" s="9" customFormat="1" ht="12.75" customHeight="1">
      <c r="A177" s="309" t="s">
        <v>3856</v>
      </c>
      <c r="B177" s="314"/>
      <c r="C177" s="314"/>
      <c r="D177" s="311">
        <v>5999076263226</v>
      </c>
      <c r="E177" s="309">
        <v>10033030400</v>
      </c>
      <c r="F177" s="315">
        <v>2106909200</v>
      </c>
      <c r="G177" s="5" t="s">
        <v>170</v>
      </c>
      <c r="H177" s="79" t="s">
        <v>239</v>
      </c>
      <c r="I177" s="53" t="s">
        <v>3745</v>
      </c>
      <c r="J177" s="104" t="s">
        <v>3749</v>
      </c>
      <c r="K177" s="43" t="s">
        <v>3853</v>
      </c>
      <c r="L177" s="12">
        <v>50</v>
      </c>
      <c r="M177" s="206">
        <v>1.6017726027397257</v>
      </c>
      <c r="N177" s="73"/>
      <c r="O177" s="197">
        <f t="shared" si="60"/>
        <v>67.915158356164369</v>
      </c>
      <c r="P177" s="174">
        <v>1.4</v>
      </c>
      <c r="Q177" s="174">
        <f t="shared" ref="Q177:Q179" si="66">M177*0.8*P177</f>
        <v>1.7939853150684928</v>
      </c>
      <c r="R177" s="173">
        <f t="shared" ref="R177:R179" si="67">Q177*53</f>
        <v>95.081221698630117</v>
      </c>
      <c r="S177" s="173">
        <f t="shared" ref="S177:S179" si="68">R177-O177</f>
        <v>27.166063342465748</v>
      </c>
      <c r="T177" s="111"/>
      <c r="U177" s="32">
        <f t="shared" si="61"/>
        <v>0</v>
      </c>
      <c r="V177" s="280">
        <v>43</v>
      </c>
      <c r="W177" s="137"/>
      <c r="X177" s="215"/>
      <c r="Y177" s="294">
        <v>47150</v>
      </c>
      <c r="Z177" s="151"/>
    </row>
    <row r="178" spans="1:26" s="9" customFormat="1" ht="12.75" customHeight="1">
      <c r="A178" s="309" t="s">
        <v>3857</v>
      </c>
      <c r="B178" s="314"/>
      <c r="C178" s="314"/>
      <c r="D178" s="311">
        <v>5999076266012</v>
      </c>
      <c r="E178" s="309">
        <v>10033030500</v>
      </c>
      <c r="F178" s="315">
        <v>2106909200</v>
      </c>
      <c r="G178" s="5" t="s">
        <v>170</v>
      </c>
      <c r="H178" s="79" t="s">
        <v>239</v>
      </c>
      <c r="I178" s="53" t="s">
        <v>3745</v>
      </c>
      <c r="J178" s="104" t="s">
        <v>3749</v>
      </c>
      <c r="K178" s="43" t="s">
        <v>77</v>
      </c>
      <c r="L178" s="12">
        <v>50</v>
      </c>
      <c r="M178" s="206">
        <v>1.6017726027397257</v>
      </c>
      <c r="N178" s="73"/>
      <c r="O178" s="197">
        <f t="shared" si="60"/>
        <v>67.915158356164369</v>
      </c>
      <c r="P178" s="174">
        <v>1.4</v>
      </c>
      <c r="Q178" s="174">
        <f t="shared" si="66"/>
        <v>1.7939853150684928</v>
      </c>
      <c r="R178" s="173">
        <f t="shared" si="67"/>
        <v>95.081221698630117</v>
      </c>
      <c r="S178" s="173">
        <f t="shared" si="68"/>
        <v>27.166063342465748</v>
      </c>
      <c r="T178" s="111"/>
      <c r="U178" s="32">
        <f t="shared" si="61"/>
        <v>0</v>
      </c>
      <c r="V178" s="280" t="s">
        <v>4119</v>
      </c>
      <c r="W178" s="137"/>
      <c r="X178" s="215"/>
      <c r="Y178" s="294">
        <v>47119</v>
      </c>
      <c r="Z178" s="151"/>
    </row>
    <row r="179" spans="1:26" s="9" customFormat="1" ht="12.75" customHeight="1">
      <c r="A179" s="309" t="s">
        <v>3858</v>
      </c>
      <c r="B179" s="314"/>
      <c r="C179" s="314"/>
      <c r="D179" s="311">
        <v>5999076266029</v>
      </c>
      <c r="E179" s="309">
        <v>10033030600</v>
      </c>
      <c r="F179" s="315">
        <v>2106909200</v>
      </c>
      <c r="G179" s="5" t="s">
        <v>170</v>
      </c>
      <c r="H179" s="79" t="s">
        <v>239</v>
      </c>
      <c r="I179" s="53" t="s">
        <v>3745</v>
      </c>
      <c r="J179" s="104" t="s">
        <v>3749</v>
      </c>
      <c r="K179" s="43" t="s">
        <v>286</v>
      </c>
      <c r="L179" s="12">
        <v>50</v>
      </c>
      <c r="M179" s="206">
        <v>1.6017726027397257</v>
      </c>
      <c r="N179" s="73"/>
      <c r="O179" s="197">
        <f t="shared" si="60"/>
        <v>67.915158356164369</v>
      </c>
      <c r="P179" s="174">
        <v>1.4</v>
      </c>
      <c r="Q179" s="174">
        <f t="shared" si="66"/>
        <v>1.7939853150684928</v>
      </c>
      <c r="R179" s="173">
        <f t="shared" si="67"/>
        <v>95.081221698630117</v>
      </c>
      <c r="S179" s="173">
        <f t="shared" si="68"/>
        <v>27.166063342465748</v>
      </c>
      <c r="T179" s="111"/>
      <c r="U179" s="32">
        <f t="shared" si="61"/>
        <v>0</v>
      </c>
      <c r="V179" s="280" t="s">
        <v>4119</v>
      </c>
      <c r="W179" s="137"/>
      <c r="X179" s="215"/>
      <c r="Y179" s="294">
        <v>47150</v>
      </c>
      <c r="Z179" s="151"/>
    </row>
    <row r="180" spans="1:26" s="9" customFormat="1" ht="12.75" customHeight="1">
      <c r="A180" s="309" t="s">
        <v>3855</v>
      </c>
      <c r="B180" s="314"/>
      <c r="C180" s="314"/>
      <c r="D180" s="311">
        <v>5999076263219</v>
      </c>
      <c r="E180" s="309">
        <v>10033030300</v>
      </c>
      <c r="F180" s="315">
        <v>2106909200</v>
      </c>
      <c r="G180" s="5" t="s">
        <v>170</v>
      </c>
      <c r="H180" s="79" t="s">
        <v>239</v>
      </c>
      <c r="I180" s="53" t="s">
        <v>3745</v>
      </c>
      <c r="J180" s="104" t="s">
        <v>3749</v>
      </c>
      <c r="K180" s="43" t="s">
        <v>164</v>
      </c>
      <c r="L180" s="12">
        <v>50</v>
      </c>
      <c r="M180" s="206">
        <v>1.6017726027397257</v>
      </c>
      <c r="N180" s="73"/>
      <c r="O180" s="197">
        <f>(M180+M180*N180)*$Y$3*(1-$Y$2/100)</f>
        <v>67.915158356164369</v>
      </c>
      <c r="P180" s="174">
        <v>1.4</v>
      </c>
      <c r="Q180" s="174">
        <f>M180*0.8*P180</f>
        <v>1.7939853150684928</v>
      </c>
      <c r="R180" s="173">
        <f>Q180*53</f>
        <v>95.081221698630117</v>
      </c>
      <c r="S180" s="173">
        <f>R180-O180</f>
        <v>27.166063342465748</v>
      </c>
      <c r="T180" s="111"/>
      <c r="U180" s="32">
        <f>O180*T180</f>
        <v>0</v>
      </c>
      <c r="V180" s="280">
        <v>50</v>
      </c>
      <c r="W180" s="137"/>
      <c r="X180" s="215"/>
      <c r="Y180" s="294">
        <v>47150</v>
      </c>
      <c r="Z180" s="151"/>
    </row>
    <row r="181" spans="1:26" s="9" customFormat="1" ht="12.75" customHeight="1">
      <c r="A181" s="309" t="s">
        <v>3894</v>
      </c>
      <c r="B181" s="314"/>
      <c r="C181" s="314"/>
      <c r="D181" s="311">
        <v>5999076265961</v>
      </c>
      <c r="E181" s="309">
        <v>10033040200</v>
      </c>
      <c r="F181" s="315">
        <v>1806909000</v>
      </c>
      <c r="G181" s="5" t="s">
        <v>170</v>
      </c>
      <c r="H181" s="79" t="s">
        <v>239</v>
      </c>
      <c r="I181" s="53" t="s">
        <v>3745</v>
      </c>
      <c r="J181" s="104" t="s">
        <v>605</v>
      </c>
      <c r="K181" s="43" t="s">
        <v>465</v>
      </c>
      <c r="L181" s="12">
        <v>10</v>
      </c>
      <c r="M181" s="206">
        <v>25.184172602739721</v>
      </c>
      <c r="N181" s="73"/>
      <c r="O181" s="197">
        <f t="shared" ref="O181:O185" si="69">(M181+M181*N181)*$Y$3*(1-$Y$2/100)</f>
        <v>1067.8089183561642</v>
      </c>
      <c r="P181" s="174">
        <v>1.25</v>
      </c>
      <c r="Q181" s="174">
        <f t="shared" ref="Q181:Q185" si="70">M181*0.8*P181</f>
        <v>25.184172602739725</v>
      </c>
      <c r="R181" s="173">
        <f t="shared" ref="R181:R185" si="71">Q181*53</f>
        <v>1334.7611479452055</v>
      </c>
      <c r="S181" s="173">
        <f t="shared" ref="S181:S185" si="72">R181-O181</f>
        <v>266.95222958904128</v>
      </c>
      <c r="T181" s="111"/>
      <c r="U181" s="32">
        <f t="shared" ref="U181:U185" si="73">O181*T181</f>
        <v>0</v>
      </c>
      <c r="V181" s="280">
        <v>16</v>
      </c>
      <c r="W181" s="137"/>
      <c r="X181" s="215"/>
      <c r="Y181" s="294">
        <v>47178</v>
      </c>
      <c r="Z181" s="151"/>
    </row>
    <row r="182" spans="1:26" s="9" customFormat="1" ht="12.75" customHeight="1">
      <c r="A182" s="309" t="s">
        <v>3898</v>
      </c>
      <c r="B182" s="314"/>
      <c r="C182" s="314"/>
      <c r="D182" s="311">
        <v>5999076265985</v>
      </c>
      <c r="E182" s="309">
        <v>10033040400</v>
      </c>
      <c r="F182" s="315">
        <v>2106909200</v>
      </c>
      <c r="G182" s="5" t="s">
        <v>170</v>
      </c>
      <c r="H182" s="79" t="s">
        <v>239</v>
      </c>
      <c r="I182" s="53" t="s">
        <v>3745</v>
      </c>
      <c r="J182" s="104" t="s">
        <v>605</v>
      </c>
      <c r="K182" s="43" t="s">
        <v>3853</v>
      </c>
      <c r="L182" s="12">
        <v>10</v>
      </c>
      <c r="M182" s="206">
        <v>25.184172602739721</v>
      </c>
      <c r="N182" s="73"/>
      <c r="O182" s="197">
        <f>(M182+M182*N182)*$Y$3*(1-$Y$2/100)</f>
        <v>1067.8089183561642</v>
      </c>
      <c r="P182" s="174">
        <v>1.25</v>
      </c>
      <c r="Q182" s="174">
        <f>M182*0.8*P182</f>
        <v>25.184172602739725</v>
      </c>
      <c r="R182" s="173">
        <f>Q182*53</f>
        <v>1334.7611479452055</v>
      </c>
      <c r="S182" s="173">
        <f>R182-O182</f>
        <v>266.95222958904128</v>
      </c>
      <c r="T182" s="111"/>
      <c r="U182" s="32">
        <f>O182*T182</f>
        <v>0</v>
      </c>
      <c r="V182" s="280">
        <v>21</v>
      </c>
      <c r="W182" s="137"/>
      <c r="X182" s="215"/>
      <c r="Y182" s="294">
        <v>47178</v>
      </c>
      <c r="Z182" s="151"/>
    </row>
    <row r="183" spans="1:26" s="9" customFormat="1" ht="12.75" customHeight="1">
      <c r="A183" s="309" t="s">
        <v>3895</v>
      </c>
      <c r="B183" s="314"/>
      <c r="C183" s="314"/>
      <c r="D183" s="311">
        <v>5999076265992</v>
      </c>
      <c r="E183" s="309">
        <v>10033040500</v>
      </c>
      <c r="F183" s="315">
        <v>2106909200</v>
      </c>
      <c r="G183" s="5" t="s">
        <v>170</v>
      </c>
      <c r="H183" s="79" t="s">
        <v>239</v>
      </c>
      <c r="I183" s="53" t="s">
        <v>3745</v>
      </c>
      <c r="J183" s="104" t="s">
        <v>605</v>
      </c>
      <c r="K183" s="43" t="s">
        <v>77</v>
      </c>
      <c r="L183" s="12">
        <v>10</v>
      </c>
      <c r="M183" s="206">
        <v>25.184172602739721</v>
      </c>
      <c r="N183" s="73"/>
      <c r="O183" s="197">
        <f t="shared" si="69"/>
        <v>1067.8089183561642</v>
      </c>
      <c r="P183" s="174">
        <v>1.25</v>
      </c>
      <c r="Q183" s="174">
        <f t="shared" si="70"/>
        <v>25.184172602739725</v>
      </c>
      <c r="R183" s="173">
        <f t="shared" si="71"/>
        <v>1334.7611479452055</v>
      </c>
      <c r="S183" s="173">
        <f t="shared" si="72"/>
        <v>266.95222958904128</v>
      </c>
      <c r="T183" s="111"/>
      <c r="U183" s="32">
        <f t="shared" si="73"/>
        <v>0</v>
      </c>
      <c r="V183" s="280">
        <v>16</v>
      </c>
      <c r="W183" s="137"/>
      <c r="X183" s="215"/>
      <c r="Y183" s="294">
        <v>47178</v>
      </c>
      <c r="Z183" s="151"/>
    </row>
    <row r="184" spans="1:26" s="9" customFormat="1" ht="12.75" customHeight="1">
      <c r="A184" s="309" t="s">
        <v>3896</v>
      </c>
      <c r="B184" s="314"/>
      <c r="C184" s="314"/>
      <c r="D184" s="311">
        <v>5999076266005</v>
      </c>
      <c r="E184" s="309">
        <v>10033040600</v>
      </c>
      <c r="F184" s="315">
        <v>2106909200</v>
      </c>
      <c r="G184" s="5" t="s">
        <v>170</v>
      </c>
      <c r="H184" s="79" t="s">
        <v>239</v>
      </c>
      <c r="I184" s="53" t="s">
        <v>3745</v>
      </c>
      <c r="J184" s="104" t="s">
        <v>605</v>
      </c>
      <c r="K184" s="43" t="s">
        <v>286</v>
      </c>
      <c r="L184" s="12">
        <v>10</v>
      </c>
      <c r="M184" s="206">
        <v>25.184172602739721</v>
      </c>
      <c r="N184" s="73"/>
      <c r="O184" s="197">
        <f t="shared" si="69"/>
        <v>1067.8089183561642</v>
      </c>
      <c r="P184" s="174">
        <v>1.25</v>
      </c>
      <c r="Q184" s="174">
        <f t="shared" si="70"/>
        <v>25.184172602739725</v>
      </c>
      <c r="R184" s="173">
        <f t="shared" si="71"/>
        <v>1334.7611479452055</v>
      </c>
      <c r="S184" s="173">
        <f t="shared" si="72"/>
        <v>266.95222958904128</v>
      </c>
      <c r="T184" s="111"/>
      <c r="U184" s="32">
        <f t="shared" si="73"/>
        <v>0</v>
      </c>
      <c r="V184" s="280">
        <v>11</v>
      </c>
      <c r="W184" s="137"/>
      <c r="X184" s="215"/>
      <c r="Y184" s="294">
        <v>47178</v>
      </c>
      <c r="Z184" s="151"/>
    </row>
    <row r="185" spans="1:26" s="9" customFormat="1" ht="12.75" customHeight="1">
      <c r="A185" s="309" t="s">
        <v>3897</v>
      </c>
      <c r="B185" s="314"/>
      <c r="C185" s="314"/>
      <c r="D185" s="311">
        <v>5999076265978</v>
      </c>
      <c r="E185" s="309">
        <v>10033040300</v>
      </c>
      <c r="F185" s="315">
        <v>2106909200</v>
      </c>
      <c r="G185" s="5" t="s">
        <v>170</v>
      </c>
      <c r="H185" s="79" t="s">
        <v>239</v>
      </c>
      <c r="I185" s="53" t="s">
        <v>3745</v>
      </c>
      <c r="J185" s="104" t="s">
        <v>605</v>
      </c>
      <c r="K185" s="43" t="s">
        <v>3</v>
      </c>
      <c r="L185" s="12">
        <v>10</v>
      </c>
      <c r="M185" s="206">
        <v>25.184172602739721</v>
      </c>
      <c r="N185" s="73"/>
      <c r="O185" s="197">
        <f t="shared" si="69"/>
        <v>1067.8089183561642</v>
      </c>
      <c r="P185" s="174">
        <v>1.25</v>
      </c>
      <c r="Q185" s="174">
        <f t="shared" si="70"/>
        <v>25.184172602739725</v>
      </c>
      <c r="R185" s="173">
        <f t="shared" si="71"/>
        <v>1334.7611479452055</v>
      </c>
      <c r="S185" s="173">
        <f t="shared" si="72"/>
        <v>266.95222958904128</v>
      </c>
      <c r="T185" s="111"/>
      <c r="U185" s="32">
        <f t="shared" si="73"/>
        <v>0</v>
      </c>
      <c r="V185" s="280">
        <v>16</v>
      </c>
      <c r="W185" s="137"/>
      <c r="X185" s="215"/>
      <c r="Y185" s="294">
        <v>47178</v>
      </c>
      <c r="Z185" s="151"/>
    </row>
    <row r="186" spans="1:26" s="46" customFormat="1" ht="12.75" customHeight="1">
      <c r="A186" s="309" t="s">
        <v>3696</v>
      </c>
      <c r="B186" s="278">
        <v>81289784</v>
      </c>
      <c r="C186" s="314">
        <v>1941750</v>
      </c>
      <c r="D186" s="311">
        <v>5999076263165</v>
      </c>
      <c r="E186" s="318">
        <v>10033020200</v>
      </c>
      <c r="F186" s="319">
        <v>1806909000</v>
      </c>
      <c r="G186" s="5" t="s">
        <v>170</v>
      </c>
      <c r="H186" s="8" t="s">
        <v>239</v>
      </c>
      <c r="I186" s="53" t="s">
        <v>3745</v>
      </c>
      <c r="J186" s="104" t="s">
        <v>606</v>
      </c>
      <c r="K186" s="43" t="s">
        <v>213</v>
      </c>
      <c r="L186" s="13">
        <v>6</v>
      </c>
      <c r="M186" s="206">
        <v>47.380164383561642</v>
      </c>
      <c r="N186" s="73"/>
      <c r="O186" s="197">
        <f t="shared" ref="O186:O195" si="74">(M186+M186*N186)*$Y$3*(1-$Y$2/100)</f>
        <v>2008.9189698630137</v>
      </c>
      <c r="P186" s="174">
        <v>1.2</v>
      </c>
      <c r="Q186" s="174">
        <f t="shared" ref="Q186:Q195" si="75">M186*0.8*P186</f>
        <v>45.484957808219178</v>
      </c>
      <c r="R186" s="173">
        <f t="shared" si="59"/>
        <v>2410.7027638356167</v>
      </c>
      <c r="S186" s="173">
        <f t="shared" ref="S186:S195" si="76">R186-O186</f>
        <v>401.78379397260301</v>
      </c>
      <c r="T186" s="153"/>
      <c r="U186" s="32">
        <f t="shared" ref="U186:U195" si="77">O186*T186</f>
        <v>0</v>
      </c>
      <c r="V186" s="280">
        <v>33</v>
      </c>
      <c r="W186" s="137"/>
      <c r="X186" s="215"/>
      <c r="Y186" s="294">
        <v>47058</v>
      </c>
      <c r="Z186" s="151"/>
    </row>
    <row r="187" spans="1:26" s="46" customFormat="1" ht="12.75" customHeight="1">
      <c r="A187" s="309" t="s">
        <v>3859</v>
      </c>
      <c r="B187" s="278"/>
      <c r="C187" s="314"/>
      <c r="D187" s="311">
        <v>5999076263189</v>
      </c>
      <c r="E187" s="318">
        <v>10033020400</v>
      </c>
      <c r="F187" s="319">
        <v>2106909200</v>
      </c>
      <c r="G187" s="5" t="s">
        <v>170</v>
      </c>
      <c r="H187" s="8" t="s">
        <v>239</v>
      </c>
      <c r="I187" s="53" t="s">
        <v>3745</v>
      </c>
      <c r="J187" s="104" t="s">
        <v>606</v>
      </c>
      <c r="K187" s="43" t="s">
        <v>3853</v>
      </c>
      <c r="L187" s="13">
        <v>6</v>
      </c>
      <c r="M187" s="206">
        <v>47.380164383561642</v>
      </c>
      <c r="N187" s="73"/>
      <c r="O187" s="197">
        <f t="shared" si="74"/>
        <v>2008.9189698630137</v>
      </c>
      <c r="P187" s="174">
        <v>1.2</v>
      </c>
      <c r="Q187" s="174">
        <f t="shared" ref="Q187:Q193" si="78">M187*0.8*P187</f>
        <v>45.484957808219178</v>
      </c>
      <c r="R187" s="173">
        <f t="shared" ref="R187:R193" si="79">Q187*53</f>
        <v>2410.7027638356167</v>
      </c>
      <c r="S187" s="173">
        <f t="shared" ref="S187:S193" si="80">R187-O187</f>
        <v>401.78379397260301</v>
      </c>
      <c r="T187" s="153"/>
      <c r="U187" s="32">
        <f t="shared" si="77"/>
        <v>0</v>
      </c>
      <c r="V187" s="280">
        <v>18</v>
      </c>
      <c r="W187" s="137"/>
      <c r="X187" s="215"/>
      <c r="Y187" s="294">
        <v>47178</v>
      </c>
      <c r="Z187" s="151"/>
    </row>
    <row r="188" spans="1:26" s="46" customFormat="1" ht="12.75" customHeight="1">
      <c r="A188" s="309" t="s">
        <v>3860</v>
      </c>
      <c r="B188" s="278"/>
      <c r="C188" s="314"/>
      <c r="D188" s="311">
        <v>5999076265947</v>
      </c>
      <c r="E188" s="318">
        <v>10033020500</v>
      </c>
      <c r="F188" s="319">
        <v>2106909200</v>
      </c>
      <c r="G188" s="5" t="s">
        <v>170</v>
      </c>
      <c r="H188" s="8" t="s">
        <v>239</v>
      </c>
      <c r="I188" s="53" t="s">
        <v>3745</v>
      </c>
      <c r="J188" s="104" t="s">
        <v>606</v>
      </c>
      <c r="K188" s="43" t="s">
        <v>77</v>
      </c>
      <c r="L188" s="13">
        <v>6</v>
      </c>
      <c r="M188" s="206">
        <v>47.380164383561642</v>
      </c>
      <c r="N188" s="73"/>
      <c r="O188" s="197">
        <f t="shared" si="74"/>
        <v>2008.9189698630137</v>
      </c>
      <c r="P188" s="174">
        <v>1.2</v>
      </c>
      <c r="Q188" s="174">
        <f t="shared" si="78"/>
        <v>45.484957808219178</v>
      </c>
      <c r="R188" s="173">
        <f t="shared" si="79"/>
        <v>2410.7027638356167</v>
      </c>
      <c r="S188" s="173">
        <f t="shared" si="80"/>
        <v>401.78379397260301</v>
      </c>
      <c r="T188" s="153"/>
      <c r="U188" s="32">
        <f t="shared" si="77"/>
        <v>0</v>
      </c>
      <c r="V188" s="280">
        <v>22</v>
      </c>
      <c r="W188" s="137"/>
      <c r="X188" s="215"/>
      <c r="Y188" s="294">
        <v>47150</v>
      </c>
      <c r="Z188" s="151"/>
    </row>
    <row r="189" spans="1:26" s="46" customFormat="1" ht="12.75" customHeight="1">
      <c r="A189" s="309" t="s">
        <v>3768</v>
      </c>
      <c r="B189" s="278">
        <v>81289785</v>
      </c>
      <c r="C189" s="314">
        <v>1941751</v>
      </c>
      <c r="D189" s="311">
        <v>5999076265954</v>
      </c>
      <c r="E189" s="318">
        <v>10033020600</v>
      </c>
      <c r="F189" s="319">
        <v>2106909200</v>
      </c>
      <c r="G189" s="5" t="s">
        <v>170</v>
      </c>
      <c r="H189" s="8" t="s">
        <v>239</v>
      </c>
      <c r="I189" s="53" t="s">
        <v>3745</v>
      </c>
      <c r="J189" s="104" t="s">
        <v>606</v>
      </c>
      <c r="K189" s="43" t="s">
        <v>915</v>
      </c>
      <c r="L189" s="13">
        <v>6</v>
      </c>
      <c r="M189" s="206">
        <v>47.380164383561642</v>
      </c>
      <c r="N189" s="73"/>
      <c r="O189" s="197">
        <f t="shared" si="74"/>
        <v>2008.9189698630137</v>
      </c>
      <c r="P189" s="174">
        <v>1.2</v>
      </c>
      <c r="Q189" s="174">
        <f t="shared" si="78"/>
        <v>45.484957808219178</v>
      </c>
      <c r="R189" s="173">
        <f t="shared" si="79"/>
        <v>2410.7027638356167</v>
      </c>
      <c r="S189" s="173">
        <f t="shared" si="80"/>
        <v>401.78379397260301</v>
      </c>
      <c r="T189" s="153"/>
      <c r="U189" s="32">
        <f t="shared" si="77"/>
        <v>0</v>
      </c>
      <c r="V189" s="280">
        <v>6</v>
      </c>
      <c r="W189" s="137"/>
      <c r="X189" s="215"/>
      <c r="Y189" s="294">
        <v>47088</v>
      </c>
      <c r="Z189" s="151"/>
    </row>
    <row r="190" spans="1:26" s="46" customFormat="1" ht="12.75" customHeight="1">
      <c r="A190" s="309" t="s">
        <v>3697</v>
      </c>
      <c r="B190" s="278">
        <v>81289786</v>
      </c>
      <c r="C190" s="314">
        <v>1941752</v>
      </c>
      <c r="D190" s="311">
        <v>5999076263172</v>
      </c>
      <c r="E190" s="318">
        <v>10033020300</v>
      </c>
      <c r="F190" s="319">
        <v>2106909200</v>
      </c>
      <c r="G190" s="5" t="s">
        <v>170</v>
      </c>
      <c r="H190" s="8" t="s">
        <v>239</v>
      </c>
      <c r="I190" s="53" t="s">
        <v>3745</v>
      </c>
      <c r="J190" s="104" t="s">
        <v>606</v>
      </c>
      <c r="K190" s="43" t="s">
        <v>164</v>
      </c>
      <c r="L190" s="13">
        <v>6</v>
      </c>
      <c r="M190" s="206">
        <v>47.380164383561642</v>
      </c>
      <c r="N190" s="73"/>
      <c r="O190" s="197">
        <f t="shared" si="74"/>
        <v>2008.9189698630137</v>
      </c>
      <c r="P190" s="174">
        <v>1.2</v>
      </c>
      <c r="Q190" s="174">
        <f t="shared" si="78"/>
        <v>45.484957808219178</v>
      </c>
      <c r="R190" s="173">
        <f t="shared" si="79"/>
        <v>2410.7027638356167</v>
      </c>
      <c r="S190" s="173">
        <f t="shared" si="80"/>
        <v>401.78379397260301</v>
      </c>
      <c r="T190" s="153"/>
      <c r="U190" s="32">
        <f t="shared" si="77"/>
        <v>0</v>
      </c>
      <c r="V190" s="280">
        <v>18</v>
      </c>
      <c r="W190" s="137"/>
      <c r="X190" s="215"/>
      <c r="Y190" s="294">
        <v>47088</v>
      </c>
      <c r="Z190" s="151"/>
    </row>
    <row r="191" spans="1:26" s="46" customFormat="1" ht="12.75" customHeight="1">
      <c r="A191" s="309" t="s">
        <v>3694</v>
      </c>
      <c r="B191" s="278">
        <v>81289787</v>
      </c>
      <c r="C191" s="314">
        <v>1941753</v>
      </c>
      <c r="D191" s="311">
        <v>5999076262533</v>
      </c>
      <c r="E191" s="318">
        <v>10033010200</v>
      </c>
      <c r="F191" s="319">
        <v>1806909000</v>
      </c>
      <c r="G191" s="5" t="s">
        <v>170</v>
      </c>
      <c r="H191" s="8" t="s">
        <v>239</v>
      </c>
      <c r="I191" s="53" t="s">
        <v>3745</v>
      </c>
      <c r="J191" s="104" t="s">
        <v>590</v>
      </c>
      <c r="K191" s="43" t="s">
        <v>213</v>
      </c>
      <c r="L191" s="13">
        <v>2</v>
      </c>
      <c r="M191" s="206">
        <v>85.338136986301379</v>
      </c>
      <c r="N191" s="73"/>
      <c r="O191" s="197">
        <f t="shared" si="74"/>
        <v>3618.3370082191791</v>
      </c>
      <c r="P191" s="174">
        <v>1.2</v>
      </c>
      <c r="Q191" s="174">
        <f t="shared" si="78"/>
        <v>81.924611506849331</v>
      </c>
      <c r="R191" s="173">
        <f t="shared" si="79"/>
        <v>4342.0044098630142</v>
      </c>
      <c r="S191" s="173">
        <f t="shared" si="80"/>
        <v>723.66740164383509</v>
      </c>
      <c r="T191" s="153"/>
      <c r="U191" s="32">
        <f t="shared" si="77"/>
        <v>0</v>
      </c>
      <c r="V191" s="280">
        <v>5</v>
      </c>
      <c r="W191" s="137"/>
      <c r="X191" s="215"/>
      <c r="Y191" s="294">
        <v>47058</v>
      </c>
      <c r="Z191" s="151"/>
    </row>
    <row r="192" spans="1:26" s="46" customFormat="1" ht="12.75" customHeight="1">
      <c r="A192" s="309" t="s">
        <v>3861</v>
      </c>
      <c r="B192" s="278"/>
      <c r="C192" s="314"/>
      <c r="D192" s="311">
        <v>5999076262557</v>
      </c>
      <c r="E192" s="318">
        <v>10033010400</v>
      </c>
      <c r="F192" s="319">
        <v>2106909200</v>
      </c>
      <c r="G192" s="5" t="s">
        <v>170</v>
      </c>
      <c r="H192" s="8" t="s">
        <v>239</v>
      </c>
      <c r="I192" s="53" t="s">
        <v>3745</v>
      </c>
      <c r="J192" s="104" t="s">
        <v>590</v>
      </c>
      <c r="K192" s="43" t="s">
        <v>3853</v>
      </c>
      <c r="L192" s="13">
        <v>2</v>
      </c>
      <c r="M192" s="206">
        <v>85.338136986301379</v>
      </c>
      <c r="N192" s="73"/>
      <c r="O192" s="197">
        <f t="shared" si="74"/>
        <v>3618.3370082191791</v>
      </c>
      <c r="P192" s="174">
        <v>1.2</v>
      </c>
      <c r="Q192" s="174">
        <f t="shared" si="78"/>
        <v>81.924611506849331</v>
      </c>
      <c r="R192" s="173">
        <f t="shared" si="79"/>
        <v>4342.0044098630142</v>
      </c>
      <c r="S192" s="173">
        <f t="shared" si="80"/>
        <v>723.66740164383509</v>
      </c>
      <c r="T192" s="153"/>
      <c r="U192" s="32">
        <f t="shared" si="77"/>
        <v>0</v>
      </c>
      <c r="V192" s="280">
        <v>13</v>
      </c>
      <c r="W192" s="137"/>
      <c r="X192" s="215"/>
      <c r="Y192" s="294">
        <v>47178</v>
      </c>
      <c r="Z192" s="151"/>
    </row>
    <row r="193" spans="1:26" s="46" customFormat="1" ht="12.75" customHeight="1">
      <c r="A193" s="309" t="s">
        <v>3862</v>
      </c>
      <c r="B193" s="278"/>
      <c r="C193" s="314"/>
      <c r="D193" s="311">
        <v>5999076265923</v>
      </c>
      <c r="E193" s="318">
        <v>10033010500</v>
      </c>
      <c r="F193" s="319">
        <v>2106909200</v>
      </c>
      <c r="G193" s="5" t="s">
        <v>170</v>
      </c>
      <c r="H193" s="8" t="s">
        <v>239</v>
      </c>
      <c r="I193" s="53" t="s">
        <v>3745</v>
      </c>
      <c r="J193" s="104" t="s">
        <v>590</v>
      </c>
      <c r="K193" s="43" t="s">
        <v>77</v>
      </c>
      <c r="L193" s="13">
        <v>2</v>
      </c>
      <c r="M193" s="206">
        <v>85.338136986301379</v>
      </c>
      <c r="N193" s="73"/>
      <c r="O193" s="197">
        <f t="shared" si="74"/>
        <v>3618.3370082191791</v>
      </c>
      <c r="P193" s="174">
        <v>1.2</v>
      </c>
      <c r="Q193" s="174">
        <f t="shared" si="78"/>
        <v>81.924611506849331</v>
      </c>
      <c r="R193" s="173">
        <f t="shared" si="79"/>
        <v>4342.0044098630142</v>
      </c>
      <c r="S193" s="173">
        <f t="shared" si="80"/>
        <v>723.66740164383509</v>
      </c>
      <c r="T193" s="153"/>
      <c r="U193" s="32">
        <f t="shared" si="77"/>
        <v>0</v>
      </c>
      <c r="V193" s="280">
        <v>10</v>
      </c>
      <c r="W193" s="137"/>
      <c r="X193" s="215"/>
      <c r="Y193" s="294">
        <v>47119</v>
      </c>
      <c r="Z193" s="151"/>
    </row>
    <row r="194" spans="1:26" s="46" customFormat="1" ht="12.75" customHeight="1">
      <c r="A194" s="309" t="s">
        <v>3767</v>
      </c>
      <c r="B194" s="278">
        <v>81289788</v>
      </c>
      <c r="C194" s="314">
        <v>1941754</v>
      </c>
      <c r="D194" s="311">
        <v>5999076265930</v>
      </c>
      <c r="E194" s="318">
        <v>10033010600</v>
      </c>
      <c r="F194" s="319">
        <v>2106909200</v>
      </c>
      <c r="G194" s="5" t="s">
        <v>170</v>
      </c>
      <c r="H194" s="8" t="s">
        <v>239</v>
      </c>
      <c r="I194" s="53" t="s">
        <v>3745</v>
      </c>
      <c r="J194" s="104" t="s">
        <v>590</v>
      </c>
      <c r="K194" s="43" t="s">
        <v>915</v>
      </c>
      <c r="L194" s="13">
        <v>2</v>
      </c>
      <c r="M194" s="206">
        <v>85.338136986301379</v>
      </c>
      <c r="N194" s="73"/>
      <c r="O194" s="197">
        <f t="shared" si="74"/>
        <v>3618.3370082191791</v>
      </c>
      <c r="P194" s="174">
        <v>1.2</v>
      </c>
      <c r="Q194" s="174">
        <f t="shared" si="75"/>
        <v>81.924611506849331</v>
      </c>
      <c r="R194" s="173">
        <f t="shared" si="59"/>
        <v>4342.0044098630142</v>
      </c>
      <c r="S194" s="173">
        <f t="shared" si="76"/>
        <v>723.66740164383509</v>
      </c>
      <c r="T194" s="153"/>
      <c r="U194" s="32">
        <f t="shared" si="77"/>
        <v>0</v>
      </c>
      <c r="V194" s="280"/>
      <c r="W194" s="137"/>
      <c r="X194" s="215"/>
      <c r="Y194" s="294"/>
      <c r="Z194" s="151"/>
    </row>
    <row r="195" spans="1:26" s="46" customFormat="1" ht="12.75" customHeight="1">
      <c r="A195" s="309" t="s">
        <v>3695</v>
      </c>
      <c r="B195" s="278">
        <v>81289789</v>
      </c>
      <c r="C195" s="314">
        <v>1941755</v>
      </c>
      <c r="D195" s="311">
        <v>5999076262540</v>
      </c>
      <c r="E195" s="318">
        <v>10033010300</v>
      </c>
      <c r="F195" s="319">
        <v>2106909200</v>
      </c>
      <c r="G195" s="5" t="s">
        <v>170</v>
      </c>
      <c r="H195" s="8" t="s">
        <v>239</v>
      </c>
      <c r="I195" s="53" t="s">
        <v>3745</v>
      </c>
      <c r="J195" s="104" t="s">
        <v>590</v>
      </c>
      <c r="K195" s="43" t="s">
        <v>164</v>
      </c>
      <c r="L195" s="13">
        <v>2</v>
      </c>
      <c r="M195" s="206">
        <v>85.338136986301379</v>
      </c>
      <c r="N195" s="73"/>
      <c r="O195" s="197">
        <f t="shared" si="74"/>
        <v>3618.3370082191791</v>
      </c>
      <c r="P195" s="174">
        <v>1.2</v>
      </c>
      <c r="Q195" s="174">
        <f t="shared" si="75"/>
        <v>81.924611506849331</v>
      </c>
      <c r="R195" s="173">
        <f t="shared" si="59"/>
        <v>4342.0044098630142</v>
      </c>
      <c r="S195" s="173">
        <f t="shared" si="76"/>
        <v>723.66740164383509</v>
      </c>
      <c r="T195" s="153"/>
      <c r="U195" s="32">
        <f t="shared" si="77"/>
        <v>0</v>
      </c>
      <c r="V195" s="280">
        <v>4</v>
      </c>
      <c r="W195" s="137"/>
      <c r="X195" s="215"/>
      <c r="Y195" s="294">
        <v>47058</v>
      </c>
      <c r="Z195" s="151"/>
    </row>
    <row r="196" spans="1:26" s="9" customFormat="1" ht="12.75" customHeight="1">
      <c r="A196" s="309" t="s">
        <v>1597</v>
      </c>
      <c r="B196" s="314">
        <v>80998697</v>
      </c>
      <c r="C196" s="314">
        <v>984667</v>
      </c>
      <c r="D196" s="311">
        <v>5999076255399</v>
      </c>
      <c r="E196" s="309">
        <v>10002040240</v>
      </c>
      <c r="F196" s="315">
        <v>1806909000</v>
      </c>
      <c r="G196" s="5" t="s">
        <v>170</v>
      </c>
      <c r="H196" s="28" t="s">
        <v>239</v>
      </c>
      <c r="I196" s="53" t="s">
        <v>3278</v>
      </c>
      <c r="J196" s="104" t="s">
        <v>609</v>
      </c>
      <c r="K196" s="43" t="s">
        <v>213</v>
      </c>
      <c r="L196" s="12">
        <v>50</v>
      </c>
      <c r="M196" s="206">
        <v>1.8630136986301369</v>
      </c>
      <c r="N196" s="73"/>
      <c r="O196" s="197">
        <f t="shared" si="60"/>
        <v>78.991780821917814</v>
      </c>
      <c r="P196" s="174">
        <v>1.4</v>
      </c>
      <c r="Q196" s="174">
        <f t="shared" si="52"/>
        <v>2.0865753424657534</v>
      </c>
      <c r="R196" s="173">
        <f t="shared" si="59"/>
        <v>110.58849315068493</v>
      </c>
      <c r="S196" s="173">
        <f t="shared" si="53"/>
        <v>31.596712328767111</v>
      </c>
      <c r="T196" s="111"/>
      <c r="U196" s="32">
        <f t="shared" si="61"/>
        <v>0</v>
      </c>
      <c r="V196" s="280">
        <v>5</v>
      </c>
      <c r="W196" s="154" t="s">
        <v>255</v>
      </c>
      <c r="X196" s="215"/>
      <c r="Y196" s="294">
        <v>47209</v>
      </c>
      <c r="Z196" s="177"/>
    </row>
    <row r="197" spans="1:26" s="46" customFormat="1" ht="12.75" customHeight="1">
      <c r="A197" s="309" t="s">
        <v>3087</v>
      </c>
      <c r="B197" s="314"/>
      <c r="C197" s="314"/>
      <c r="D197" s="311">
        <v>5999076254545</v>
      </c>
      <c r="E197" s="309">
        <v>10002043640</v>
      </c>
      <c r="F197" s="315">
        <v>1806909000</v>
      </c>
      <c r="G197" s="80" t="s">
        <v>170</v>
      </c>
      <c r="H197" s="28" t="s">
        <v>239</v>
      </c>
      <c r="I197" s="53" t="s">
        <v>3278</v>
      </c>
      <c r="J197" s="104" t="s">
        <v>609</v>
      </c>
      <c r="K197" s="43" t="s">
        <v>3096</v>
      </c>
      <c r="L197" s="12">
        <v>50</v>
      </c>
      <c r="M197" s="206">
        <v>1.8630136986301369</v>
      </c>
      <c r="N197" s="73"/>
      <c r="O197" s="197">
        <f t="shared" si="60"/>
        <v>78.991780821917814</v>
      </c>
      <c r="P197" s="174">
        <v>1.4</v>
      </c>
      <c r="Q197" s="174">
        <f>M197*0.8*P197</f>
        <v>2.0865753424657534</v>
      </c>
      <c r="R197" s="173">
        <f t="shared" si="59"/>
        <v>110.58849315068493</v>
      </c>
      <c r="S197" s="173">
        <f>R197-O197</f>
        <v>31.596712328767111</v>
      </c>
      <c r="T197" s="111"/>
      <c r="U197" s="32">
        <f t="shared" si="61"/>
        <v>0</v>
      </c>
      <c r="V197" s="280" t="s">
        <v>4119</v>
      </c>
      <c r="W197" s="155" t="s">
        <v>253</v>
      </c>
      <c r="X197" s="215"/>
      <c r="Y197" s="294">
        <v>46784</v>
      </c>
      <c r="Z197" s="151"/>
    </row>
    <row r="198" spans="1:26" s="9" customFormat="1" ht="12.75" customHeight="1">
      <c r="A198" s="309" t="s">
        <v>1598</v>
      </c>
      <c r="B198" s="314">
        <v>80998698</v>
      </c>
      <c r="C198" s="314"/>
      <c r="D198" s="311">
        <v>5999076255382</v>
      </c>
      <c r="E198" s="309">
        <v>10002040140</v>
      </c>
      <c r="F198" s="315">
        <v>2106909200</v>
      </c>
      <c r="G198" s="5" t="s">
        <v>170</v>
      </c>
      <c r="H198" s="28" t="s">
        <v>239</v>
      </c>
      <c r="I198" s="53" t="s">
        <v>3278</v>
      </c>
      <c r="J198" s="104" t="s">
        <v>609</v>
      </c>
      <c r="K198" s="43" t="s">
        <v>163</v>
      </c>
      <c r="L198" s="12">
        <v>50</v>
      </c>
      <c r="M198" s="206">
        <v>1.8630136986301369</v>
      </c>
      <c r="N198" s="73"/>
      <c r="O198" s="197">
        <f t="shared" si="60"/>
        <v>78.991780821917814</v>
      </c>
      <c r="P198" s="174">
        <v>1.4</v>
      </c>
      <c r="Q198" s="174">
        <f t="shared" si="52"/>
        <v>2.0865753424657534</v>
      </c>
      <c r="R198" s="173">
        <f t="shared" si="59"/>
        <v>110.58849315068493</v>
      </c>
      <c r="S198" s="173">
        <f t="shared" si="53"/>
        <v>31.596712328767111</v>
      </c>
      <c r="T198" s="111"/>
      <c r="U198" s="32">
        <f t="shared" si="61"/>
        <v>0</v>
      </c>
      <c r="V198" s="280" t="s">
        <v>4119</v>
      </c>
      <c r="W198" s="156" t="s">
        <v>254</v>
      </c>
      <c r="X198" s="215"/>
      <c r="Y198" s="294">
        <v>47239</v>
      </c>
      <c r="Z198" s="177"/>
    </row>
    <row r="199" spans="1:26" s="9" customFormat="1" ht="12.75" customHeight="1">
      <c r="A199" s="309" t="s">
        <v>1599</v>
      </c>
      <c r="B199" s="314">
        <v>80998699</v>
      </c>
      <c r="C199" s="314">
        <v>984669</v>
      </c>
      <c r="D199" s="311">
        <v>5999076255405</v>
      </c>
      <c r="E199" s="309">
        <v>10002040340</v>
      </c>
      <c r="F199" s="315">
        <v>2106909200</v>
      </c>
      <c r="G199" s="5" t="s">
        <v>170</v>
      </c>
      <c r="H199" s="28" t="s">
        <v>239</v>
      </c>
      <c r="I199" s="53" t="s">
        <v>3278</v>
      </c>
      <c r="J199" s="104" t="s">
        <v>609</v>
      </c>
      <c r="K199" s="43" t="s">
        <v>164</v>
      </c>
      <c r="L199" s="12">
        <v>50</v>
      </c>
      <c r="M199" s="206">
        <v>1.8630136986301369</v>
      </c>
      <c r="N199" s="73"/>
      <c r="O199" s="197">
        <f t="shared" si="60"/>
        <v>78.991780821917814</v>
      </c>
      <c r="P199" s="174">
        <v>1.4</v>
      </c>
      <c r="Q199" s="174">
        <f t="shared" si="52"/>
        <v>2.0865753424657534</v>
      </c>
      <c r="R199" s="173">
        <f t="shared" si="59"/>
        <v>110.58849315068493</v>
      </c>
      <c r="S199" s="173">
        <f t="shared" si="53"/>
        <v>31.596712328767111</v>
      </c>
      <c r="T199" s="111"/>
      <c r="U199" s="32">
        <f t="shared" si="61"/>
        <v>0</v>
      </c>
      <c r="V199" s="280">
        <v>42</v>
      </c>
      <c r="W199" s="156" t="s">
        <v>254</v>
      </c>
      <c r="X199" s="215"/>
      <c r="Y199" s="294">
        <v>47239</v>
      </c>
      <c r="Z199" s="177"/>
    </row>
    <row r="200" spans="1:26" s="9" customFormat="1" ht="12.75" customHeight="1">
      <c r="A200" s="309" t="s">
        <v>1600</v>
      </c>
      <c r="B200" s="314"/>
      <c r="C200" s="314"/>
      <c r="D200" s="311">
        <v>5999076255412</v>
      </c>
      <c r="E200" s="309">
        <v>10002040440</v>
      </c>
      <c r="F200" s="315">
        <v>2106909200</v>
      </c>
      <c r="G200" s="5" t="s">
        <v>170</v>
      </c>
      <c r="H200" s="28" t="s">
        <v>239</v>
      </c>
      <c r="I200" s="53" t="s">
        <v>3278</v>
      </c>
      <c r="J200" s="104" t="s">
        <v>609</v>
      </c>
      <c r="K200" s="43" t="s">
        <v>5</v>
      </c>
      <c r="L200" s="12">
        <v>50</v>
      </c>
      <c r="M200" s="206">
        <v>1.8630136986301369</v>
      </c>
      <c r="N200" s="73"/>
      <c r="O200" s="197">
        <f t="shared" si="60"/>
        <v>78.991780821917814</v>
      </c>
      <c r="P200" s="174">
        <v>1.4</v>
      </c>
      <c r="Q200" s="174">
        <f t="shared" si="52"/>
        <v>2.0865753424657534</v>
      </c>
      <c r="R200" s="173">
        <f t="shared" si="59"/>
        <v>110.58849315068493</v>
      </c>
      <c r="S200" s="173">
        <f t="shared" si="53"/>
        <v>31.596712328767111</v>
      </c>
      <c r="T200" s="111"/>
      <c r="U200" s="32">
        <f t="shared" si="61"/>
        <v>0</v>
      </c>
      <c r="V200" s="280" t="s">
        <v>4119</v>
      </c>
      <c r="W200" s="155" t="s">
        <v>253</v>
      </c>
      <c r="X200" s="215"/>
      <c r="Y200" s="294">
        <v>47270</v>
      </c>
      <c r="Z200" s="177"/>
    </row>
    <row r="201" spans="1:26" s="9" customFormat="1" ht="12.75" customHeight="1">
      <c r="A201" s="309" t="s">
        <v>1601</v>
      </c>
      <c r="B201" s="314"/>
      <c r="C201" s="314"/>
      <c r="D201" s="311">
        <v>5999076255429</v>
      </c>
      <c r="E201" s="309">
        <v>10002040540</v>
      </c>
      <c r="F201" s="315">
        <v>2106909200</v>
      </c>
      <c r="G201" s="5" t="s">
        <v>170</v>
      </c>
      <c r="H201" s="28" t="s">
        <v>239</v>
      </c>
      <c r="I201" s="53" t="s">
        <v>3278</v>
      </c>
      <c r="J201" s="104" t="s">
        <v>609</v>
      </c>
      <c r="K201" s="43" t="s">
        <v>165</v>
      </c>
      <c r="L201" s="12">
        <v>50</v>
      </c>
      <c r="M201" s="206">
        <v>1.8630136986301369</v>
      </c>
      <c r="N201" s="73"/>
      <c r="O201" s="197">
        <f t="shared" si="60"/>
        <v>78.991780821917814</v>
      </c>
      <c r="P201" s="174">
        <v>1.4</v>
      </c>
      <c r="Q201" s="174">
        <f t="shared" si="52"/>
        <v>2.0865753424657534</v>
      </c>
      <c r="R201" s="173">
        <f t="shared" si="59"/>
        <v>110.58849315068493</v>
      </c>
      <c r="S201" s="173">
        <f t="shared" si="53"/>
        <v>31.596712328767111</v>
      </c>
      <c r="T201" s="111"/>
      <c r="U201" s="32">
        <f t="shared" si="61"/>
        <v>0</v>
      </c>
      <c r="V201" s="280"/>
      <c r="W201" s="156" t="s">
        <v>254</v>
      </c>
      <c r="X201" s="215"/>
      <c r="Y201" s="294"/>
      <c r="Z201" s="177"/>
    </row>
    <row r="202" spans="1:26" s="9" customFormat="1" ht="12.75" customHeight="1">
      <c r="A202" s="309" t="s">
        <v>1602</v>
      </c>
      <c r="B202" s="314"/>
      <c r="C202" s="314">
        <v>984708</v>
      </c>
      <c r="D202" s="311">
        <v>5999076255436</v>
      </c>
      <c r="E202" s="309">
        <v>10002040640</v>
      </c>
      <c r="F202" s="315">
        <v>2106909200</v>
      </c>
      <c r="G202" s="5" t="s">
        <v>170</v>
      </c>
      <c r="H202" s="28" t="s">
        <v>239</v>
      </c>
      <c r="I202" s="53" t="s">
        <v>3278</v>
      </c>
      <c r="J202" s="104" t="s">
        <v>609</v>
      </c>
      <c r="K202" s="43" t="s">
        <v>79</v>
      </c>
      <c r="L202" s="12">
        <v>50</v>
      </c>
      <c r="M202" s="206">
        <v>1.8630136986301369</v>
      </c>
      <c r="N202" s="73"/>
      <c r="O202" s="197">
        <f t="shared" si="60"/>
        <v>78.991780821917814</v>
      </c>
      <c r="P202" s="174">
        <v>1.4</v>
      </c>
      <c r="Q202" s="174">
        <f t="shared" si="52"/>
        <v>2.0865753424657534</v>
      </c>
      <c r="R202" s="173">
        <f t="shared" si="59"/>
        <v>110.58849315068493</v>
      </c>
      <c r="S202" s="173">
        <f t="shared" si="53"/>
        <v>31.596712328767111</v>
      </c>
      <c r="T202" s="111"/>
      <c r="U202" s="32">
        <f t="shared" si="61"/>
        <v>0</v>
      </c>
      <c r="V202" s="280" t="s">
        <v>4119</v>
      </c>
      <c r="W202" s="155" t="s">
        <v>253</v>
      </c>
      <c r="X202" s="215"/>
      <c r="Y202" s="294">
        <v>47270</v>
      </c>
      <c r="Z202" s="177"/>
    </row>
    <row r="203" spans="1:26" s="9" customFormat="1" ht="12.75" customHeight="1">
      <c r="A203" s="309" t="s">
        <v>1603</v>
      </c>
      <c r="B203" s="314"/>
      <c r="C203" s="314">
        <v>984671</v>
      </c>
      <c r="D203" s="311">
        <v>5999076255443</v>
      </c>
      <c r="E203" s="309">
        <v>10002040740</v>
      </c>
      <c r="F203" s="315">
        <v>2106909200</v>
      </c>
      <c r="G203" s="5" t="s">
        <v>170</v>
      </c>
      <c r="H203" s="28" t="s">
        <v>239</v>
      </c>
      <c r="I203" s="53" t="s">
        <v>3278</v>
      </c>
      <c r="J203" s="104" t="s">
        <v>609</v>
      </c>
      <c r="K203" s="43" t="s">
        <v>84</v>
      </c>
      <c r="L203" s="12">
        <v>50</v>
      </c>
      <c r="M203" s="206">
        <v>1.8630136986301369</v>
      </c>
      <c r="N203" s="73"/>
      <c r="O203" s="197">
        <f t="shared" si="60"/>
        <v>78.991780821917814</v>
      </c>
      <c r="P203" s="174">
        <v>1.4</v>
      </c>
      <c r="Q203" s="174">
        <f t="shared" si="52"/>
        <v>2.0865753424657534</v>
      </c>
      <c r="R203" s="173">
        <f t="shared" si="59"/>
        <v>110.58849315068493</v>
      </c>
      <c r="S203" s="173">
        <f t="shared" ref="S203:S246" si="81">R203-O203</f>
        <v>31.596712328767111</v>
      </c>
      <c r="T203" s="111"/>
      <c r="U203" s="32">
        <f t="shared" si="61"/>
        <v>0</v>
      </c>
      <c r="V203" s="280">
        <v>42</v>
      </c>
      <c r="W203" s="155" t="s">
        <v>253</v>
      </c>
      <c r="X203" s="215"/>
      <c r="Y203" s="294">
        <v>47270</v>
      </c>
      <c r="Z203" s="177"/>
    </row>
    <row r="204" spans="1:26" s="9" customFormat="1" ht="12.75" customHeight="1">
      <c r="A204" s="309" t="s">
        <v>1604</v>
      </c>
      <c r="B204" s="314"/>
      <c r="C204" s="314"/>
      <c r="D204" s="311">
        <v>5999076255450</v>
      </c>
      <c r="E204" s="309">
        <v>10002040840</v>
      </c>
      <c r="F204" s="315">
        <v>1806909000</v>
      </c>
      <c r="G204" s="5" t="s">
        <v>170</v>
      </c>
      <c r="H204" s="28" t="s">
        <v>239</v>
      </c>
      <c r="I204" s="53" t="s">
        <v>3278</v>
      </c>
      <c r="J204" s="104" t="s">
        <v>609</v>
      </c>
      <c r="K204" s="43" t="s">
        <v>77</v>
      </c>
      <c r="L204" s="12">
        <v>50</v>
      </c>
      <c r="M204" s="206">
        <v>1.8630136986301369</v>
      </c>
      <c r="N204" s="73"/>
      <c r="O204" s="197">
        <f t="shared" si="60"/>
        <v>78.991780821917814</v>
      </c>
      <c r="P204" s="174">
        <v>1.4</v>
      </c>
      <c r="Q204" s="174">
        <f t="shared" si="52"/>
        <v>2.0865753424657534</v>
      </c>
      <c r="R204" s="173">
        <f t="shared" si="59"/>
        <v>110.58849315068493</v>
      </c>
      <c r="S204" s="173">
        <f t="shared" si="81"/>
        <v>31.596712328767111</v>
      </c>
      <c r="T204" s="111"/>
      <c r="U204" s="32">
        <f t="shared" si="61"/>
        <v>0</v>
      </c>
      <c r="V204" s="280"/>
      <c r="W204" s="155" t="s">
        <v>253</v>
      </c>
      <c r="X204" s="215"/>
      <c r="Y204" s="294"/>
      <c r="Z204" s="177"/>
    </row>
    <row r="205" spans="1:26" s="9" customFormat="1" ht="12.75" customHeight="1">
      <c r="A205" s="309" t="s">
        <v>1605</v>
      </c>
      <c r="B205" s="314"/>
      <c r="C205" s="314"/>
      <c r="D205" s="311">
        <v>5999076255467</v>
      </c>
      <c r="E205" s="309">
        <v>10002040940</v>
      </c>
      <c r="F205" s="315">
        <v>2106909200</v>
      </c>
      <c r="G205" s="5" t="s">
        <v>170</v>
      </c>
      <c r="H205" s="28" t="s">
        <v>239</v>
      </c>
      <c r="I205" s="53" t="s">
        <v>3278</v>
      </c>
      <c r="J205" s="104" t="s">
        <v>609</v>
      </c>
      <c r="K205" s="43" t="s">
        <v>73</v>
      </c>
      <c r="L205" s="12">
        <v>50</v>
      </c>
      <c r="M205" s="206">
        <v>1.8630136986301369</v>
      </c>
      <c r="N205" s="73"/>
      <c r="O205" s="197">
        <f t="shared" si="60"/>
        <v>78.991780821917814</v>
      </c>
      <c r="P205" s="174">
        <v>1.4</v>
      </c>
      <c r="Q205" s="174">
        <f t="shared" si="52"/>
        <v>2.0865753424657534</v>
      </c>
      <c r="R205" s="173">
        <f t="shared" si="59"/>
        <v>110.58849315068493</v>
      </c>
      <c r="S205" s="173">
        <f t="shared" si="81"/>
        <v>31.596712328767111</v>
      </c>
      <c r="T205" s="111"/>
      <c r="U205" s="32">
        <f t="shared" si="61"/>
        <v>0</v>
      </c>
      <c r="V205" s="280"/>
      <c r="W205" s="155" t="s">
        <v>253</v>
      </c>
      <c r="X205" s="215"/>
      <c r="Y205" s="294"/>
      <c r="Z205" s="177"/>
    </row>
    <row r="206" spans="1:26" s="9" customFormat="1" ht="12.75" customHeight="1">
      <c r="A206" s="309" t="s">
        <v>1606</v>
      </c>
      <c r="B206" s="314"/>
      <c r="C206" s="323"/>
      <c r="D206" s="324">
        <v>5999076255474</v>
      </c>
      <c r="E206" s="315">
        <v>10002041040</v>
      </c>
      <c r="F206" s="315">
        <v>2106909200</v>
      </c>
      <c r="G206" s="5" t="s">
        <v>170</v>
      </c>
      <c r="H206" s="28" t="s">
        <v>239</v>
      </c>
      <c r="I206" s="53" t="s">
        <v>3278</v>
      </c>
      <c r="J206" s="104" t="s">
        <v>609</v>
      </c>
      <c r="K206" s="43" t="s">
        <v>422</v>
      </c>
      <c r="L206" s="12">
        <v>50</v>
      </c>
      <c r="M206" s="206">
        <v>1.8630136986301369</v>
      </c>
      <c r="N206" s="73"/>
      <c r="O206" s="197">
        <f t="shared" si="60"/>
        <v>78.991780821917814</v>
      </c>
      <c r="P206" s="174">
        <v>1.4</v>
      </c>
      <c r="Q206" s="174">
        <f t="shared" si="52"/>
        <v>2.0865753424657534</v>
      </c>
      <c r="R206" s="173">
        <f t="shared" si="59"/>
        <v>110.58849315068493</v>
      </c>
      <c r="S206" s="173">
        <f t="shared" si="81"/>
        <v>31.596712328767111</v>
      </c>
      <c r="T206" s="111"/>
      <c r="U206" s="32">
        <f t="shared" si="61"/>
        <v>0</v>
      </c>
      <c r="V206" s="280">
        <v>32</v>
      </c>
      <c r="W206" s="155" t="s">
        <v>253</v>
      </c>
      <c r="X206" s="215"/>
      <c r="Y206" s="294">
        <v>46966</v>
      </c>
      <c r="Z206" s="177"/>
    </row>
    <row r="207" spans="1:26" s="9" customFormat="1" ht="12.75" customHeight="1">
      <c r="A207" s="309" t="s">
        <v>1607</v>
      </c>
      <c r="B207" s="314"/>
      <c r="C207" s="314"/>
      <c r="D207" s="311">
        <v>5999076255481</v>
      </c>
      <c r="E207" s="309">
        <v>10002041240</v>
      </c>
      <c r="F207" s="309">
        <v>1806909000</v>
      </c>
      <c r="G207" s="5" t="s">
        <v>170</v>
      </c>
      <c r="H207" s="28" t="s">
        <v>239</v>
      </c>
      <c r="I207" s="53" t="s">
        <v>3278</v>
      </c>
      <c r="J207" s="104" t="s">
        <v>609</v>
      </c>
      <c r="K207" s="43" t="s">
        <v>74</v>
      </c>
      <c r="L207" s="12">
        <v>50</v>
      </c>
      <c r="M207" s="206">
        <v>1.8630136986301369</v>
      </c>
      <c r="N207" s="73"/>
      <c r="O207" s="197">
        <f t="shared" si="60"/>
        <v>78.991780821917814</v>
      </c>
      <c r="P207" s="174">
        <v>1.4</v>
      </c>
      <c r="Q207" s="174">
        <f t="shared" si="52"/>
        <v>2.0865753424657534</v>
      </c>
      <c r="R207" s="173">
        <f t="shared" si="59"/>
        <v>110.58849315068493</v>
      </c>
      <c r="S207" s="173">
        <f t="shared" si="81"/>
        <v>31.596712328767111</v>
      </c>
      <c r="T207" s="111"/>
      <c r="U207" s="32">
        <f t="shared" si="61"/>
        <v>0</v>
      </c>
      <c r="V207" s="280">
        <v>2</v>
      </c>
      <c r="W207" s="155" t="s">
        <v>253</v>
      </c>
      <c r="X207" s="215"/>
      <c r="Y207" s="294">
        <v>47239</v>
      </c>
      <c r="Z207" s="177"/>
    </row>
    <row r="208" spans="1:26" s="9" customFormat="1" ht="12.75" customHeight="1">
      <c r="A208" s="309" t="s">
        <v>1608</v>
      </c>
      <c r="B208" s="314">
        <v>80998700</v>
      </c>
      <c r="C208" s="314">
        <v>984673</v>
      </c>
      <c r="D208" s="311">
        <v>5999076255498</v>
      </c>
      <c r="E208" s="309">
        <v>10002041340</v>
      </c>
      <c r="F208" s="315">
        <v>2106909200</v>
      </c>
      <c r="G208" s="5" t="s">
        <v>170</v>
      </c>
      <c r="H208" s="28" t="s">
        <v>239</v>
      </c>
      <c r="I208" s="53" t="s">
        <v>3278</v>
      </c>
      <c r="J208" s="104" t="s">
        <v>609</v>
      </c>
      <c r="K208" s="43" t="s">
        <v>479</v>
      </c>
      <c r="L208" s="12">
        <v>50</v>
      </c>
      <c r="M208" s="206">
        <v>1.8630136986301369</v>
      </c>
      <c r="N208" s="73"/>
      <c r="O208" s="197">
        <f t="shared" si="60"/>
        <v>78.991780821917814</v>
      </c>
      <c r="P208" s="174">
        <v>1.4</v>
      </c>
      <c r="Q208" s="174">
        <f t="shared" si="52"/>
        <v>2.0865753424657534</v>
      </c>
      <c r="R208" s="173">
        <f t="shared" si="59"/>
        <v>110.58849315068493</v>
      </c>
      <c r="S208" s="173">
        <f t="shared" si="81"/>
        <v>31.596712328767111</v>
      </c>
      <c r="T208" s="111"/>
      <c r="U208" s="32">
        <f t="shared" si="61"/>
        <v>0</v>
      </c>
      <c r="V208" s="280">
        <v>4</v>
      </c>
      <c r="W208" s="154" t="s">
        <v>255</v>
      </c>
      <c r="X208" s="215"/>
      <c r="Y208" s="294">
        <v>47300</v>
      </c>
      <c r="Z208" s="177"/>
    </row>
    <row r="209" spans="1:26" s="9" customFormat="1" ht="12.75" customHeight="1">
      <c r="A209" s="309" t="s">
        <v>1609</v>
      </c>
      <c r="B209" s="314"/>
      <c r="C209" s="314"/>
      <c r="D209" s="311">
        <v>5999076255511</v>
      </c>
      <c r="E209" s="309">
        <v>10002041940</v>
      </c>
      <c r="F209" s="315">
        <v>2106909200</v>
      </c>
      <c r="G209" s="5" t="s">
        <v>170</v>
      </c>
      <c r="H209" s="28" t="s">
        <v>239</v>
      </c>
      <c r="I209" s="53" t="s">
        <v>3278</v>
      </c>
      <c r="J209" s="104" t="s">
        <v>609</v>
      </c>
      <c r="K209" s="43" t="s">
        <v>205</v>
      </c>
      <c r="L209" s="12">
        <v>50</v>
      </c>
      <c r="M209" s="206">
        <v>1.8630136986301369</v>
      </c>
      <c r="N209" s="73"/>
      <c r="O209" s="197">
        <f t="shared" si="60"/>
        <v>78.991780821917814</v>
      </c>
      <c r="P209" s="174">
        <v>1.4</v>
      </c>
      <c r="Q209" s="174">
        <f t="shared" si="52"/>
        <v>2.0865753424657534</v>
      </c>
      <c r="R209" s="173">
        <f t="shared" si="59"/>
        <v>110.58849315068493</v>
      </c>
      <c r="S209" s="173">
        <f t="shared" si="81"/>
        <v>31.596712328767111</v>
      </c>
      <c r="T209" s="111"/>
      <c r="U209" s="32">
        <f t="shared" si="61"/>
        <v>0</v>
      </c>
      <c r="V209" s="280" t="s">
        <v>4119</v>
      </c>
      <c r="W209" s="155" t="s">
        <v>253</v>
      </c>
      <c r="X209" s="215"/>
      <c r="Y209" s="294">
        <v>46966</v>
      </c>
      <c r="Z209" s="177"/>
    </row>
    <row r="210" spans="1:26" s="9" customFormat="1" ht="12.75" customHeight="1">
      <c r="A210" s="309" t="s">
        <v>1610</v>
      </c>
      <c r="B210" s="314"/>
      <c r="C210" s="314"/>
      <c r="D210" s="311">
        <v>5999076255528</v>
      </c>
      <c r="E210" s="309">
        <v>10002042040</v>
      </c>
      <c r="F210" s="315">
        <v>2106909200</v>
      </c>
      <c r="G210" s="5" t="s">
        <v>170</v>
      </c>
      <c r="H210" s="28" t="s">
        <v>239</v>
      </c>
      <c r="I210" s="53" t="s">
        <v>3278</v>
      </c>
      <c r="J210" s="104" t="s">
        <v>609</v>
      </c>
      <c r="K210" s="43" t="s">
        <v>286</v>
      </c>
      <c r="L210" s="12">
        <v>50</v>
      </c>
      <c r="M210" s="206">
        <v>1.8630136986301369</v>
      </c>
      <c r="N210" s="73"/>
      <c r="O210" s="197">
        <f t="shared" si="60"/>
        <v>78.991780821917814</v>
      </c>
      <c r="P210" s="174">
        <v>1.4</v>
      </c>
      <c r="Q210" s="174">
        <f t="shared" si="52"/>
        <v>2.0865753424657534</v>
      </c>
      <c r="R210" s="173">
        <f t="shared" si="59"/>
        <v>110.58849315068493</v>
      </c>
      <c r="S210" s="173">
        <f t="shared" si="81"/>
        <v>31.596712328767111</v>
      </c>
      <c r="T210" s="111"/>
      <c r="U210" s="32">
        <f t="shared" si="61"/>
        <v>0</v>
      </c>
      <c r="V210" s="280">
        <v>3</v>
      </c>
      <c r="W210" s="155" t="s">
        <v>253</v>
      </c>
      <c r="X210" s="215"/>
      <c r="Y210" s="294">
        <v>47270</v>
      </c>
      <c r="Z210" s="177"/>
    </row>
    <row r="211" spans="1:26" s="45" customFormat="1" ht="12.75" customHeight="1">
      <c r="A211" s="309" t="s">
        <v>1611</v>
      </c>
      <c r="B211" s="314"/>
      <c r="C211" s="314">
        <v>984713</v>
      </c>
      <c r="D211" s="311">
        <v>5999076255535</v>
      </c>
      <c r="E211" s="325">
        <v>10002043140</v>
      </c>
      <c r="F211" s="315">
        <v>1806909000</v>
      </c>
      <c r="G211" s="102" t="s">
        <v>170</v>
      </c>
      <c r="H211" s="28" t="s">
        <v>239</v>
      </c>
      <c r="I211" s="53" t="s">
        <v>3278</v>
      </c>
      <c r="J211" s="105" t="s">
        <v>609</v>
      </c>
      <c r="K211" s="43" t="s">
        <v>700</v>
      </c>
      <c r="L211" s="239">
        <v>50</v>
      </c>
      <c r="M211" s="206">
        <v>1.8630136986301369</v>
      </c>
      <c r="N211" s="73"/>
      <c r="O211" s="197">
        <f t="shared" si="60"/>
        <v>78.991780821917814</v>
      </c>
      <c r="P211" s="174">
        <v>1.4</v>
      </c>
      <c r="Q211" s="174">
        <f t="shared" si="52"/>
        <v>2.0865753424657534</v>
      </c>
      <c r="R211" s="173">
        <f t="shared" si="59"/>
        <v>110.58849315068493</v>
      </c>
      <c r="S211" s="173">
        <f t="shared" si="81"/>
        <v>31.596712328767111</v>
      </c>
      <c r="T211" s="111"/>
      <c r="U211" s="32">
        <f t="shared" si="61"/>
        <v>0</v>
      </c>
      <c r="V211" s="280" t="s">
        <v>4119</v>
      </c>
      <c r="W211" s="155" t="s">
        <v>253</v>
      </c>
      <c r="X211" s="215"/>
      <c r="Y211" s="294">
        <v>46966</v>
      </c>
      <c r="Z211" s="35"/>
    </row>
    <row r="212" spans="1:26" s="45" customFormat="1" ht="12.75" customHeight="1">
      <c r="A212" s="309" t="s">
        <v>3123</v>
      </c>
      <c r="B212" s="314"/>
      <c r="C212" s="314"/>
      <c r="D212" s="311">
        <v>5999076261376</v>
      </c>
      <c r="E212" s="325">
        <v>10002044040</v>
      </c>
      <c r="F212" s="315">
        <v>2106909200</v>
      </c>
      <c r="G212" s="102" t="s">
        <v>170</v>
      </c>
      <c r="H212" s="28" t="s">
        <v>239</v>
      </c>
      <c r="I212" s="53" t="s">
        <v>3278</v>
      </c>
      <c r="J212" s="105" t="s">
        <v>609</v>
      </c>
      <c r="K212" s="43" t="s">
        <v>3122</v>
      </c>
      <c r="L212" s="239">
        <v>50</v>
      </c>
      <c r="M212" s="206">
        <v>1.8630136986301369</v>
      </c>
      <c r="N212" s="73"/>
      <c r="O212" s="197">
        <f t="shared" si="60"/>
        <v>78.991780821917814</v>
      </c>
      <c r="P212" s="174">
        <v>1.4</v>
      </c>
      <c r="Q212" s="174">
        <f t="shared" ref="Q212" si="82">M212*0.8*P212</f>
        <v>2.0865753424657534</v>
      </c>
      <c r="R212" s="173">
        <f t="shared" si="59"/>
        <v>110.58849315068493</v>
      </c>
      <c r="S212" s="173">
        <f t="shared" ref="S212" si="83">R212-O212</f>
        <v>31.596712328767111</v>
      </c>
      <c r="T212" s="111"/>
      <c r="U212" s="32">
        <f t="shared" si="61"/>
        <v>0</v>
      </c>
      <c r="V212" s="280">
        <v>4</v>
      </c>
      <c r="W212" s="136" t="s">
        <v>251</v>
      </c>
      <c r="X212" s="215"/>
      <c r="Y212" s="294">
        <v>47209</v>
      </c>
      <c r="Z212" s="35"/>
    </row>
    <row r="213" spans="1:26" s="2" customFormat="1" ht="13.5" customHeight="1">
      <c r="A213" s="309" t="s">
        <v>3489</v>
      </c>
      <c r="B213" s="310"/>
      <c r="C213" s="310"/>
      <c r="D213" s="311">
        <v>5999076264063</v>
      </c>
      <c r="E213" s="318">
        <v>10002110540</v>
      </c>
      <c r="F213" s="315">
        <v>2106909200</v>
      </c>
      <c r="G213" s="129" t="s">
        <v>170</v>
      </c>
      <c r="H213" s="81" t="s">
        <v>239</v>
      </c>
      <c r="I213" s="53" t="s">
        <v>3278</v>
      </c>
      <c r="J213" s="105" t="s">
        <v>605</v>
      </c>
      <c r="K213" s="43" t="s">
        <v>214</v>
      </c>
      <c r="L213" s="15">
        <v>10</v>
      </c>
      <c r="M213" s="206">
        <v>26.785945205479447</v>
      </c>
      <c r="N213" s="73"/>
      <c r="O213" s="197">
        <f t="shared" si="60"/>
        <v>1135.7240767123285</v>
      </c>
      <c r="P213" s="174">
        <v>1.25</v>
      </c>
      <c r="Q213" s="174">
        <f t="shared" ref="Q213:Q229" si="84">M213*0.8*P213</f>
        <v>26.785945205479447</v>
      </c>
      <c r="R213" s="173">
        <f t="shared" si="59"/>
        <v>1419.6550958904106</v>
      </c>
      <c r="S213" s="173">
        <f t="shared" ref="S213:S229" si="85">R213-O213</f>
        <v>283.93101917808212</v>
      </c>
      <c r="T213" s="153"/>
      <c r="U213" s="32">
        <f t="shared" si="61"/>
        <v>0</v>
      </c>
      <c r="V213" s="280">
        <v>4</v>
      </c>
      <c r="W213" s="134" t="s">
        <v>250</v>
      </c>
      <c r="X213" s="217"/>
      <c r="Y213" s="294">
        <v>47300</v>
      </c>
      <c r="Z213" s="178"/>
    </row>
    <row r="214" spans="1:26" s="2" customFormat="1" ht="13.5" customHeight="1">
      <c r="A214" s="309" t="s">
        <v>3490</v>
      </c>
      <c r="B214" s="310"/>
      <c r="C214" s="310"/>
      <c r="D214" s="311">
        <v>5999076264162</v>
      </c>
      <c r="E214" s="318">
        <v>10002113140</v>
      </c>
      <c r="F214" s="315">
        <v>1806909000</v>
      </c>
      <c r="G214" s="129" t="s">
        <v>170</v>
      </c>
      <c r="H214" s="81" t="s">
        <v>239</v>
      </c>
      <c r="I214" s="53" t="s">
        <v>3278</v>
      </c>
      <c r="J214" s="105" t="s">
        <v>605</v>
      </c>
      <c r="K214" s="43" t="s">
        <v>700</v>
      </c>
      <c r="L214" s="15">
        <v>10</v>
      </c>
      <c r="M214" s="206">
        <v>26.785945205479447</v>
      </c>
      <c r="N214" s="73"/>
      <c r="O214" s="197">
        <f t="shared" si="60"/>
        <v>1135.7240767123285</v>
      </c>
      <c r="P214" s="174">
        <v>1.25</v>
      </c>
      <c r="Q214" s="174">
        <f t="shared" si="84"/>
        <v>26.785945205479447</v>
      </c>
      <c r="R214" s="173">
        <f t="shared" si="59"/>
        <v>1419.6550958904106</v>
      </c>
      <c r="S214" s="173">
        <f t="shared" si="85"/>
        <v>283.93101917808212</v>
      </c>
      <c r="T214" s="153"/>
      <c r="U214" s="32">
        <f t="shared" si="61"/>
        <v>0</v>
      </c>
      <c r="V214" s="280"/>
      <c r="W214" s="133" t="s">
        <v>249</v>
      </c>
      <c r="X214" s="217"/>
      <c r="Y214" s="294"/>
      <c r="Z214" s="178"/>
    </row>
    <row r="215" spans="1:26" s="2" customFormat="1" ht="13.5" customHeight="1">
      <c r="A215" s="309" t="s">
        <v>3518</v>
      </c>
      <c r="B215" s="310"/>
      <c r="C215" s="310"/>
      <c r="D215" s="311">
        <v>5999076264131</v>
      </c>
      <c r="E215" s="318">
        <v>10002111340</v>
      </c>
      <c r="F215" s="315">
        <v>2106909200</v>
      </c>
      <c r="G215" s="129" t="s">
        <v>170</v>
      </c>
      <c r="H215" s="81" t="s">
        <v>239</v>
      </c>
      <c r="I215" s="53" t="s">
        <v>3278</v>
      </c>
      <c r="J215" s="105" t="s">
        <v>605</v>
      </c>
      <c r="K215" s="43" t="s">
        <v>479</v>
      </c>
      <c r="L215" s="15">
        <v>10</v>
      </c>
      <c r="M215" s="206">
        <v>26.785945205479447</v>
      </c>
      <c r="N215" s="73"/>
      <c r="O215" s="197">
        <f t="shared" si="60"/>
        <v>1135.7240767123285</v>
      </c>
      <c r="P215" s="174">
        <v>1.25</v>
      </c>
      <c r="Q215" s="174">
        <f t="shared" ref="Q215:Q224" si="86">M215*0.8*P215</f>
        <v>26.785945205479447</v>
      </c>
      <c r="R215" s="173">
        <f t="shared" si="59"/>
        <v>1419.6550958904106</v>
      </c>
      <c r="S215" s="173">
        <f t="shared" ref="S215:S224" si="87">R215-O215</f>
        <v>283.93101917808212</v>
      </c>
      <c r="T215" s="153"/>
      <c r="U215" s="32">
        <f t="shared" si="61"/>
        <v>0</v>
      </c>
      <c r="V215" s="280">
        <v>34</v>
      </c>
      <c r="W215" s="134" t="s">
        <v>250</v>
      </c>
      <c r="X215" s="217"/>
      <c r="Y215" s="294">
        <v>47300</v>
      </c>
      <c r="Z215" s="178"/>
    </row>
    <row r="216" spans="1:26" s="2" customFormat="1" ht="13.5" customHeight="1">
      <c r="A216" s="309" t="s">
        <v>3633</v>
      </c>
      <c r="B216" s="310"/>
      <c r="C216" s="310"/>
      <c r="D216" s="311">
        <v>5999076264186</v>
      </c>
      <c r="E216" s="318">
        <v>10002114040</v>
      </c>
      <c r="F216" s="315">
        <v>2106909200</v>
      </c>
      <c r="G216" s="129" t="s">
        <v>170</v>
      </c>
      <c r="H216" s="81" t="s">
        <v>239</v>
      </c>
      <c r="I216" s="53" t="s">
        <v>3278</v>
      </c>
      <c r="J216" s="105" t="s">
        <v>605</v>
      </c>
      <c r="K216" s="43" t="s">
        <v>3122</v>
      </c>
      <c r="L216" s="15">
        <v>10</v>
      </c>
      <c r="M216" s="206">
        <v>26.785945205479447</v>
      </c>
      <c r="N216" s="73"/>
      <c r="O216" s="197">
        <f t="shared" si="60"/>
        <v>1135.7240767123285</v>
      </c>
      <c r="P216" s="174">
        <v>1.25</v>
      </c>
      <c r="Q216" s="174">
        <f t="shared" ref="Q216" si="88">M216*0.8*P216</f>
        <v>26.785945205479447</v>
      </c>
      <c r="R216" s="173">
        <f t="shared" si="59"/>
        <v>1419.6550958904106</v>
      </c>
      <c r="S216" s="173">
        <f t="shared" ref="S216" si="89">R216-O216</f>
        <v>283.93101917808212</v>
      </c>
      <c r="T216" s="153"/>
      <c r="U216" s="32">
        <f t="shared" si="61"/>
        <v>0</v>
      </c>
      <c r="V216" s="280">
        <v>4</v>
      </c>
      <c r="W216" s="133" t="s">
        <v>249</v>
      </c>
      <c r="X216" s="217"/>
      <c r="Y216" s="294">
        <v>47270</v>
      </c>
      <c r="Z216" s="178"/>
    </row>
    <row r="217" spans="1:26" s="2" customFormat="1" ht="13.5" customHeight="1">
      <c r="A217" s="309" t="s">
        <v>3521</v>
      </c>
      <c r="B217" s="310"/>
      <c r="C217" s="310"/>
      <c r="D217" s="311">
        <v>5999076264032</v>
      </c>
      <c r="E217" s="318">
        <v>10002110240</v>
      </c>
      <c r="F217" s="315">
        <v>1806909000</v>
      </c>
      <c r="G217" s="129" t="s">
        <v>170</v>
      </c>
      <c r="H217" s="81" t="s">
        <v>239</v>
      </c>
      <c r="I217" s="53" t="s">
        <v>3278</v>
      </c>
      <c r="J217" s="105" t="s">
        <v>605</v>
      </c>
      <c r="K217" s="43" t="s">
        <v>213</v>
      </c>
      <c r="L217" s="15">
        <v>10</v>
      </c>
      <c r="M217" s="206">
        <v>26.785945205479447</v>
      </c>
      <c r="N217" s="73"/>
      <c r="O217" s="197">
        <f t="shared" si="60"/>
        <v>1135.7240767123285</v>
      </c>
      <c r="P217" s="174">
        <v>1.25</v>
      </c>
      <c r="Q217" s="174">
        <f t="shared" si="86"/>
        <v>26.785945205479447</v>
      </c>
      <c r="R217" s="173">
        <f t="shared" si="59"/>
        <v>1419.6550958904106</v>
      </c>
      <c r="S217" s="173">
        <f t="shared" si="87"/>
        <v>283.93101917808212</v>
      </c>
      <c r="T217" s="153"/>
      <c r="U217" s="32">
        <f t="shared" si="61"/>
        <v>0</v>
      </c>
      <c r="V217" s="280"/>
      <c r="W217" s="136" t="s">
        <v>251</v>
      </c>
      <c r="X217" s="217"/>
      <c r="Y217" s="294"/>
      <c r="Z217" s="178"/>
    </row>
    <row r="218" spans="1:26" s="2" customFormat="1" ht="13.5" customHeight="1">
      <c r="A218" s="309" t="s">
        <v>3522</v>
      </c>
      <c r="B218" s="310"/>
      <c r="C218" s="310"/>
      <c r="D218" s="311">
        <v>5999076264070</v>
      </c>
      <c r="E218" s="318">
        <v>10002110640</v>
      </c>
      <c r="F218" s="315">
        <v>2106909200</v>
      </c>
      <c r="G218" s="129" t="s">
        <v>170</v>
      </c>
      <c r="H218" s="81" t="s">
        <v>239</v>
      </c>
      <c r="I218" s="53" t="s">
        <v>3278</v>
      </c>
      <c r="J218" s="105" t="s">
        <v>605</v>
      </c>
      <c r="K218" s="43" t="s">
        <v>79</v>
      </c>
      <c r="L218" s="15">
        <v>10</v>
      </c>
      <c r="M218" s="206">
        <v>26.785945205479447</v>
      </c>
      <c r="N218" s="73"/>
      <c r="O218" s="197">
        <f t="shared" si="60"/>
        <v>1135.7240767123285</v>
      </c>
      <c r="P218" s="174">
        <v>1.25</v>
      </c>
      <c r="Q218" s="174">
        <f t="shared" si="86"/>
        <v>26.785945205479447</v>
      </c>
      <c r="R218" s="173">
        <f t="shared" si="59"/>
        <v>1419.6550958904106</v>
      </c>
      <c r="S218" s="173">
        <f t="shared" si="87"/>
        <v>283.93101917808212</v>
      </c>
      <c r="T218" s="153"/>
      <c r="U218" s="32">
        <f t="shared" si="61"/>
        <v>0</v>
      </c>
      <c r="V218" s="280"/>
      <c r="W218" s="133" t="s">
        <v>249</v>
      </c>
      <c r="X218" s="217"/>
      <c r="Y218" s="294"/>
      <c r="Z218" s="178"/>
    </row>
    <row r="219" spans="1:26" s="2" customFormat="1" ht="13.5" customHeight="1">
      <c r="A219" s="309" t="s">
        <v>3520</v>
      </c>
      <c r="B219" s="310"/>
      <c r="C219" s="310"/>
      <c r="D219" s="311">
        <v>5999076264094</v>
      </c>
      <c r="E219" s="318">
        <v>10002110840</v>
      </c>
      <c r="F219" s="315">
        <v>1806909000</v>
      </c>
      <c r="G219" s="129" t="s">
        <v>170</v>
      </c>
      <c r="H219" s="81" t="s">
        <v>239</v>
      </c>
      <c r="I219" s="53" t="s">
        <v>3278</v>
      </c>
      <c r="J219" s="105" t="s">
        <v>605</v>
      </c>
      <c r="K219" s="43" t="s">
        <v>77</v>
      </c>
      <c r="L219" s="15">
        <v>10</v>
      </c>
      <c r="M219" s="206">
        <v>26.785945205479447</v>
      </c>
      <c r="N219" s="73"/>
      <c r="O219" s="197">
        <f t="shared" si="60"/>
        <v>1135.7240767123285</v>
      </c>
      <c r="P219" s="174">
        <v>1.25</v>
      </c>
      <c r="Q219" s="174">
        <f t="shared" si="86"/>
        <v>26.785945205479447</v>
      </c>
      <c r="R219" s="173">
        <f t="shared" si="59"/>
        <v>1419.6550958904106</v>
      </c>
      <c r="S219" s="173">
        <f t="shared" si="87"/>
        <v>283.93101917808212</v>
      </c>
      <c r="T219" s="153"/>
      <c r="U219" s="32">
        <f t="shared" si="61"/>
        <v>0</v>
      </c>
      <c r="V219" s="280"/>
      <c r="W219" s="133" t="s">
        <v>249</v>
      </c>
      <c r="X219" s="217"/>
      <c r="Y219" s="294"/>
      <c r="Z219" s="178"/>
    </row>
    <row r="220" spans="1:26" s="9" customFormat="1" ht="12.75" customHeight="1">
      <c r="A220" s="309" t="s">
        <v>3627</v>
      </c>
      <c r="B220" s="314"/>
      <c r="C220" s="314"/>
      <c r="D220" s="311">
        <v>5999076264179</v>
      </c>
      <c r="E220" s="309">
        <v>10002113640</v>
      </c>
      <c r="F220" s="315">
        <v>1806909000</v>
      </c>
      <c r="G220" s="5" t="s">
        <v>170</v>
      </c>
      <c r="H220" s="8" t="s">
        <v>239</v>
      </c>
      <c r="I220" s="53" t="s">
        <v>3278</v>
      </c>
      <c r="J220" s="105" t="s">
        <v>605</v>
      </c>
      <c r="K220" s="43" t="s">
        <v>3096</v>
      </c>
      <c r="L220" s="12">
        <v>10</v>
      </c>
      <c r="M220" s="206">
        <v>26.785945205479447</v>
      </c>
      <c r="N220" s="73"/>
      <c r="O220" s="197">
        <f>(M220+M220*N220)*$Y$3*(1-$Y$2/100)</f>
        <v>1135.7240767123285</v>
      </c>
      <c r="P220" s="174">
        <v>1.25</v>
      </c>
      <c r="Q220" s="174">
        <f>M220*0.8*P220</f>
        <v>26.785945205479447</v>
      </c>
      <c r="R220" s="173">
        <f t="shared" ref="R220:R296" si="90">Q220*53</f>
        <v>1419.6550958904106</v>
      </c>
      <c r="S220" s="173">
        <f>R220-O220</f>
        <v>283.93101917808212</v>
      </c>
      <c r="T220" s="111"/>
      <c r="U220" s="32">
        <f>O220*T220</f>
        <v>0</v>
      </c>
      <c r="V220" s="280"/>
      <c r="W220" s="133" t="s">
        <v>249</v>
      </c>
      <c r="X220" s="215"/>
      <c r="Y220" s="294"/>
      <c r="Z220" s="192"/>
    </row>
    <row r="221" spans="1:26" s="2" customFormat="1" ht="13.5" customHeight="1">
      <c r="A221" s="309" t="s">
        <v>3493</v>
      </c>
      <c r="B221" s="310"/>
      <c r="C221" s="310"/>
      <c r="D221" s="311">
        <v>5999076264124</v>
      </c>
      <c r="E221" s="318">
        <v>10002111240</v>
      </c>
      <c r="F221" s="315">
        <v>1806909000</v>
      </c>
      <c r="G221" s="129" t="s">
        <v>170</v>
      </c>
      <c r="H221" s="81" t="s">
        <v>239</v>
      </c>
      <c r="I221" s="53" t="s">
        <v>3278</v>
      </c>
      <c r="J221" s="105" t="s">
        <v>605</v>
      </c>
      <c r="K221" s="43" t="s">
        <v>74</v>
      </c>
      <c r="L221" s="15">
        <v>10</v>
      </c>
      <c r="M221" s="206">
        <v>26.785945205479447</v>
      </c>
      <c r="N221" s="73"/>
      <c r="O221" s="197">
        <f t="shared" si="60"/>
        <v>1135.7240767123285</v>
      </c>
      <c r="P221" s="174">
        <v>1.25</v>
      </c>
      <c r="Q221" s="174">
        <f t="shared" si="86"/>
        <v>26.785945205479447</v>
      </c>
      <c r="R221" s="173">
        <f t="shared" si="90"/>
        <v>1419.6550958904106</v>
      </c>
      <c r="S221" s="173">
        <f t="shared" si="87"/>
        <v>283.93101917808212</v>
      </c>
      <c r="T221" s="153"/>
      <c r="U221" s="32">
        <f t="shared" si="61"/>
        <v>0</v>
      </c>
      <c r="V221" s="280">
        <v>20</v>
      </c>
      <c r="W221" s="133" t="s">
        <v>249</v>
      </c>
      <c r="X221" s="217"/>
      <c r="Y221" s="294">
        <v>47239</v>
      </c>
      <c r="Z221" s="178"/>
    </row>
    <row r="222" spans="1:26" s="2" customFormat="1" ht="13.5" customHeight="1">
      <c r="A222" s="309" t="s">
        <v>3519</v>
      </c>
      <c r="B222" s="310"/>
      <c r="C222" s="310"/>
      <c r="D222" s="311">
        <v>5999076264100</v>
      </c>
      <c r="E222" s="318">
        <v>10002110940</v>
      </c>
      <c r="F222" s="315">
        <v>2106909200</v>
      </c>
      <c r="G222" s="129" t="s">
        <v>170</v>
      </c>
      <c r="H222" s="81" t="s">
        <v>239</v>
      </c>
      <c r="I222" s="53" t="s">
        <v>3278</v>
      </c>
      <c r="J222" s="105" t="s">
        <v>605</v>
      </c>
      <c r="K222" s="43" t="s">
        <v>73</v>
      </c>
      <c r="L222" s="15">
        <v>10</v>
      </c>
      <c r="M222" s="206">
        <v>26.785945205479447</v>
      </c>
      <c r="N222" s="73"/>
      <c r="O222" s="197">
        <f t="shared" si="60"/>
        <v>1135.7240767123285</v>
      </c>
      <c r="P222" s="174">
        <v>1.25</v>
      </c>
      <c r="Q222" s="174">
        <f t="shared" si="86"/>
        <v>26.785945205479447</v>
      </c>
      <c r="R222" s="173">
        <f t="shared" si="90"/>
        <v>1419.6550958904106</v>
      </c>
      <c r="S222" s="173">
        <f t="shared" si="87"/>
        <v>283.93101917808212</v>
      </c>
      <c r="T222" s="153"/>
      <c r="U222" s="32">
        <f t="shared" si="61"/>
        <v>0</v>
      </c>
      <c r="V222" s="280"/>
      <c r="W222" s="133" t="s">
        <v>249</v>
      </c>
      <c r="X222" s="217"/>
      <c r="Y222" s="294"/>
      <c r="Z222" s="178"/>
    </row>
    <row r="223" spans="1:26" s="2" customFormat="1" ht="13.5" customHeight="1">
      <c r="A223" s="309" t="s">
        <v>3488</v>
      </c>
      <c r="B223" s="310"/>
      <c r="C223" s="310"/>
      <c r="D223" s="311">
        <v>5999076264056</v>
      </c>
      <c r="E223" s="318">
        <v>10002110440</v>
      </c>
      <c r="F223" s="315">
        <v>2106909200</v>
      </c>
      <c r="G223" s="129" t="s">
        <v>170</v>
      </c>
      <c r="H223" s="81" t="s">
        <v>239</v>
      </c>
      <c r="I223" s="53" t="s">
        <v>3278</v>
      </c>
      <c r="J223" s="105" t="s">
        <v>605</v>
      </c>
      <c r="K223" s="43" t="s">
        <v>437</v>
      </c>
      <c r="L223" s="15">
        <v>10</v>
      </c>
      <c r="M223" s="206">
        <v>26.785945205479447</v>
      </c>
      <c r="N223" s="73"/>
      <c r="O223" s="197">
        <f t="shared" si="60"/>
        <v>1135.7240767123285</v>
      </c>
      <c r="P223" s="174">
        <v>1.25</v>
      </c>
      <c r="Q223" s="174">
        <f t="shared" si="86"/>
        <v>26.785945205479447</v>
      </c>
      <c r="R223" s="173">
        <f t="shared" si="90"/>
        <v>1419.6550958904106</v>
      </c>
      <c r="S223" s="173">
        <f t="shared" si="87"/>
        <v>283.93101917808212</v>
      </c>
      <c r="T223" s="153"/>
      <c r="U223" s="32">
        <f t="shared" si="61"/>
        <v>0</v>
      </c>
      <c r="V223" s="280">
        <v>44</v>
      </c>
      <c r="W223" s="133" t="s">
        <v>249</v>
      </c>
      <c r="X223" s="217"/>
      <c r="Y223" s="294">
        <v>47270</v>
      </c>
      <c r="Z223" s="178"/>
    </row>
    <row r="224" spans="1:26" s="2" customFormat="1" ht="13.5" customHeight="1">
      <c r="A224" s="309" t="s">
        <v>3523</v>
      </c>
      <c r="B224" s="310"/>
      <c r="C224" s="310"/>
      <c r="D224" s="311">
        <v>5999076264155</v>
      </c>
      <c r="E224" s="318">
        <v>10002112040</v>
      </c>
      <c r="F224" s="315">
        <v>2106909200</v>
      </c>
      <c r="G224" s="129" t="s">
        <v>170</v>
      </c>
      <c r="H224" s="81" t="s">
        <v>239</v>
      </c>
      <c r="I224" s="53" t="s">
        <v>3278</v>
      </c>
      <c r="J224" s="105" t="s">
        <v>605</v>
      </c>
      <c r="K224" s="43" t="s">
        <v>286</v>
      </c>
      <c r="L224" s="15">
        <v>10</v>
      </c>
      <c r="M224" s="206">
        <v>26.785945205479447</v>
      </c>
      <c r="N224" s="73"/>
      <c r="O224" s="197">
        <f t="shared" si="60"/>
        <v>1135.7240767123285</v>
      </c>
      <c r="P224" s="174">
        <v>1.25</v>
      </c>
      <c r="Q224" s="174">
        <f t="shared" si="86"/>
        <v>26.785945205479447</v>
      </c>
      <c r="R224" s="173">
        <f t="shared" si="90"/>
        <v>1419.6550958904106</v>
      </c>
      <c r="S224" s="173">
        <f t="shared" si="87"/>
        <v>283.93101917808212</v>
      </c>
      <c r="T224" s="153"/>
      <c r="U224" s="32">
        <f t="shared" si="61"/>
        <v>0</v>
      </c>
      <c r="V224" s="280"/>
      <c r="W224" s="133" t="s">
        <v>249</v>
      </c>
      <c r="X224" s="217"/>
      <c r="Y224" s="294"/>
      <c r="Z224" s="178"/>
    </row>
    <row r="225" spans="1:26" s="9" customFormat="1" ht="12.75" customHeight="1">
      <c r="A225" s="309" t="s">
        <v>3628</v>
      </c>
      <c r="B225" s="314"/>
      <c r="C225" s="314"/>
      <c r="D225" s="311">
        <v>5999076264117</v>
      </c>
      <c r="E225" s="309">
        <v>10002111040</v>
      </c>
      <c r="F225" s="315">
        <v>2106909200</v>
      </c>
      <c r="G225" s="5" t="s">
        <v>170</v>
      </c>
      <c r="H225" s="8" t="s">
        <v>239</v>
      </c>
      <c r="I225" s="53" t="s">
        <v>3278</v>
      </c>
      <c r="J225" s="105" t="s">
        <v>605</v>
      </c>
      <c r="K225" s="43" t="s">
        <v>422</v>
      </c>
      <c r="L225" s="12">
        <v>10</v>
      </c>
      <c r="M225" s="206">
        <v>26.785945205479447</v>
      </c>
      <c r="N225" s="73"/>
      <c r="O225" s="197">
        <f>(M225+M225*N225)*$Y$3*(1-$Y$2/100)</f>
        <v>1135.7240767123285</v>
      </c>
      <c r="P225" s="174">
        <v>1.25</v>
      </c>
      <c r="Q225" s="174">
        <f>M225*0.8*P225</f>
        <v>26.785945205479447</v>
      </c>
      <c r="R225" s="173">
        <f t="shared" si="90"/>
        <v>1419.6550958904106</v>
      </c>
      <c r="S225" s="173">
        <f>R225-O225</f>
        <v>283.93101917808212</v>
      </c>
      <c r="T225" s="111"/>
      <c r="U225" s="32">
        <f>O225*T225</f>
        <v>0</v>
      </c>
      <c r="V225" s="280"/>
      <c r="W225" s="133" t="s">
        <v>249</v>
      </c>
      <c r="X225" s="215"/>
      <c r="Y225" s="294"/>
      <c r="Z225" s="192"/>
    </row>
    <row r="226" spans="1:26" s="2" customFormat="1" ht="13.5" customHeight="1">
      <c r="A226" s="309" t="s">
        <v>3491</v>
      </c>
      <c r="B226" s="310"/>
      <c r="C226" s="310"/>
      <c r="D226" s="311">
        <v>5999076264049</v>
      </c>
      <c r="E226" s="318">
        <v>10002110340</v>
      </c>
      <c r="F226" s="315">
        <v>2106909200</v>
      </c>
      <c r="G226" s="129" t="s">
        <v>170</v>
      </c>
      <c r="H226" s="81" t="s">
        <v>239</v>
      </c>
      <c r="I226" s="53" t="s">
        <v>3278</v>
      </c>
      <c r="J226" s="105" t="s">
        <v>605</v>
      </c>
      <c r="K226" s="43" t="s">
        <v>3</v>
      </c>
      <c r="L226" s="15">
        <v>10</v>
      </c>
      <c r="M226" s="206">
        <v>26.785945205479447</v>
      </c>
      <c r="N226" s="73"/>
      <c r="O226" s="197">
        <f t="shared" si="60"/>
        <v>1135.7240767123285</v>
      </c>
      <c r="P226" s="174">
        <v>1.25</v>
      </c>
      <c r="Q226" s="174">
        <f t="shared" si="84"/>
        <v>26.785945205479447</v>
      </c>
      <c r="R226" s="173">
        <f t="shared" si="90"/>
        <v>1419.6550958904106</v>
      </c>
      <c r="S226" s="173">
        <f t="shared" si="85"/>
        <v>283.93101917808212</v>
      </c>
      <c r="T226" s="153"/>
      <c r="U226" s="32">
        <f t="shared" si="61"/>
        <v>0</v>
      </c>
      <c r="V226" s="280">
        <v>1</v>
      </c>
      <c r="W226" s="134" t="s">
        <v>250</v>
      </c>
      <c r="X226" s="217"/>
      <c r="Y226" s="294">
        <v>47270</v>
      </c>
      <c r="Z226" s="178"/>
    </row>
    <row r="227" spans="1:26" s="2" customFormat="1" ht="13.5" customHeight="1">
      <c r="A227" s="309" t="s">
        <v>3524</v>
      </c>
      <c r="B227" s="310"/>
      <c r="C227" s="310"/>
      <c r="D227" s="311">
        <v>5999076264087</v>
      </c>
      <c r="E227" s="318">
        <v>10002110740</v>
      </c>
      <c r="F227" s="315">
        <v>2106909200</v>
      </c>
      <c r="G227" s="129" t="s">
        <v>170</v>
      </c>
      <c r="H227" s="81" t="s">
        <v>239</v>
      </c>
      <c r="I227" s="53" t="s">
        <v>3278</v>
      </c>
      <c r="J227" s="105" t="s">
        <v>605</v>
      </c>
      <c r="K227" s="43" t="s">
        <v>84</v>
      </c>
      <c r="L227" s="15">
        <v>10</v>
      </c>
      <c r="M227" s="206">
        <v>26.785945205479447</v>
      </c>
      <c r="N227" s="73"/>
      <c r="O227" s="197">
        <f t="shared" si="60"/>
        <v>1135.7240767123285</v>
      </c>
      <c r="P227" s="174">
        <v>1.25</v>
      </c>
      <c r="Q227" s="174">
        <f>M227*0.8*P227</f>
        <v>26.785945205479447</v>
      </c>
      <c r="R227" s="173">
        <f t="shared" si="90"/>
        <v>1419.6550958904106</v>
      </c>
      <c r="S227" s="173">
        <f>R227-O227</f>
        <v>283.93101917808212</v>
      </c>
      <c r="T227" s="153"/>
      <c r="U227" s="32">
        <f t="shared" si="61"/>
        <v>0</v>
      </c>
      <c r="V227" s="280">
        <v>9</v>
      </c>
      <c r="W227" s="133" t="s">
        <v>249</v>
      </c>
      <c r="X227" s="217"/>
      <c r="Y227" s="294">
        <v>47239</v>
      </c>
      <c r="Z227" s="178"/>
    </row>
    <row r="228" spans="1:26" s="2" customFormat="1" ht="13.5" customHeight="1">
      <c r="A228" s="309" t="s">
        <v>3525</v>
      </c>
      <c r="B228" s="310"/>
      <c r="C228" s="310"/>
      <c r="D228" s="311">
        <v>5999076264025</v>
      </c>
      <c r="E228" s="318">
        <v>10002110140</v>
      </c>
      <c r="F228" s="315">
        <v>2106909200</v>
      </c>
      <c r="G228" s="129" t="s">
        <v>170</v>
      </c>
      <c r="H228" s="81" t="s">
        <v>239</v>
      </c>
      <c r="I228" s="53" t="s">
        <v>3278</v>
      </c>
      <c r="J228" s="105" t="s">
        <v>605</v>
      </c>
      <c r="K228" s="43" t="s">
        <v>163</v>
      </c>
      <c r="L228" s="15">
        <v>10</v>
      </c>
      <c r="M228" s="206">
        <v>26.785945205479447</v>
      </c>
      <c r="N228" s="73"/>
      <c r="O228" s="197">
        <f t="shared" si="60"/>
        <v>1135.7240767123285</v>
      </c>
      <c r="P228" s="174">
        <v>1.25</v>
      </c>
      <c r="Q228" s="174">
        <f t="shared" ref="Q228" si="91">M228*0.8*P228</f>
        <v>26.785945205479447</v>
      </c>
      <c r="R228" s="173">
        <f t="shared" si="90"/>
        <v>1419.6550958904106</v>
      </c>
      <c r="S228" s="173">
        <f t="shared" ref="S228" si="92">R228-O228</f>
        <v>283.93101917808212</v>
      </c>
      <c r="T228" s="153"/>
      <c r="U228" s="32">
        <f t="shared" si="61"/>
        <v>0</v>
      </c>
      <c r="V228" s="280"/>
      <c r="W228" s="134" t="s">
        <v>250</v>
      </c>
      <c r="X228" s="217"/>
      <c r="Y228" s="294"/>
      <c r="Z228" s="178"/>
    </row>
    <row r="229" spans="1:26" s="2" customFormat="1" ht="13.5" customHeight="1">
      <c r="A229" s="309" t="s">
        <v>3492</v>
      </c>
      <c r="B229" s="310"/>
      <c r="C229" s="310"/>
      <c r="D229" s="311">
        <v>5999076264148</v>
      </c>
      <c r="E229" s="318">
        <v>10002111940</v>
      </c>
      <c r="F229" s="315">
        <v>2106909200</v>
      </c>
      <c r="G229" s="129" t="s">
        <v>170</v>
      </c>
      <c r="H229" s="81" t="s">
        <v>239</v>
      </c>
      <c r="I229" s="53" t="s">
        <v>3278</v>
      </c>
      <c r="J229" s="105" t="s">
        <v>605</v>
      </c>
      <c r="K229" s="43" t="s">
        <v>205</v>
      </c>
      <c r="L229" s="15">
        <v>10</v>
      </c>
      <c r="M229" s="206">
        <v>26.785945205479447</v>
      </c>
      <c r="N229" s="73"/>
      <c r="O229" s="197">
        <f t="shared" si="60"/>
        <v>1135.7240767123285</v>
      </c>
      <c r="P229" s="174">
        <v>1.25</v>
      </c>
      <c r="Q229" s="174">
        <f t="shared" si="84"/>
        <v>26.785945205479447</v>
      </c>
      <c r="R229" s="173">
        <f t="shared" si="90"/>
        <v>1419.6550958904106</v>
      </c>
      <c r="S229" s="173">
        <f t="shared" si="85"/>
        <v>283.93101917808212</v>
      </c>
      <c r="T229" s="153"/>
      <c r="U229" s="32">
        <f t="shared" si="61"/>
        <v>0</v>
      </c>
      <c r="V229" s="280">
        <v>20</v>
      </c>
      <c r="W229" s="133" t="s">
        <v>249</v>
      </c>
      <c r="X229" s="217"/>
      <c r="Y229" s="294">
        <v>47270</v>
      </c>
      <c r="Z229" s="178"/>
    </row>
    <row r="230" spans="1:26" s="9" customFormat="1" ht="12.75" customHeight="1">
      <c r="A230" s="309" t="s">
        <v>1612</v>
      </c>
      <c r="B230" s="314">
        <v>80998721</v>
      </c>
      <c r="C230" s="314">
        <v>1021813</v>
      </c>
      <c r="D230" s="311">
        <v>5999076255078</v>
      </c>
      <c r="E230" s="309">
        <v>10002020240</v>
      </c>
      <c r="F230" s="315">
        <v>1806909000</v>
      </c>
      <c r="G230" s="5" t="s">
        <v>170</v>
      </c>
      <c r="H230" s="79" t="s">
        <v>239</v>
      </c>
      <c r="I230" s="53" t="s">
        <v>3278</v>
      </c>
      <c r="J230" s="104" t="s">
        <v>606</v>
      </c>
      <c r="K230" s="43" t="s">
        <v>213</v>
      </c>
      <c r="L230" s="12">
        <v>6</v>
      </c>
      <c r="M230" s="206">
        <v>52.091260273972608</v>
      </c>
      <c r="N230" s="73"/>
      <c r="O230" s="197">
        <f t="shared" si="60"/>
        <v>2208.6694356164385</v>
      </c>
      <c r="P230" s="174">
        <v>1.2</v>
      </c>
      <c r="Q230" s="174">
        <f t="shared" ref="Q230:Q274" si="93">M230*0.8*P230</f>
        <v>50.007609863013705</v>
      </c>
      <c r="R230" s="173">
        <f t="shared" si="90"/>
        <v>2650.4033227397263</v>
      </c>
      <c r="S230" s="173">
        <f t="shared" si="81"/>
        <v>441.73388712328779</v>
      </c>
      <c r="T230" s="111"/>
      <c r="U230" s="32">
        <f t="shared" si="61"/>
        <v>0</v>
      </c>
      <c r="V230" s="280">
        <v>4</v>
      </c>
      <c r="W230" s="155" t="s">
        <v>253</v>
      </c>
      <c r="X230" s="215"/>
      <c r="Y230" s="294">
        <v>47300</v>
      </c>
      <c r="Z230" s="177"/>
    </row>
    <row r="231" spans="1:26" s="46" customFormat="1" ht="12.75" customHeight="1">
      <c r="A231" s="309" t="s">
        <v>3088</v>
      </c>
      <c r="B231" s="314"/>
      <c r="C231" s="314"/>
      <c r="D231" s="311">
        <v>5999076254521</v>
      </c>
      <c r="E231" s="309">
        <v>10002023640</v>
      </c>
      <c r="F231" s="315">
        <v>1806909000</v>
      </c>
      <c r="G231" s="80" t="s">
        <v>170</v>
      </c>
      <c r="H231" s="79" t="s">
        <v>239</v>
      </c>
      <c r="I231" s="53" t="s">
        <v>3278</v>
      </c>
      <c r="J231" s="104" t="s">
        <v>606</v>
      </c>
      <c r="K231" s="43" t="s">
        <v>3096</v>
      </c>
      <c r="L231" s="12">
        <v>6</v>
      </c>
      <c r="M231" s="206">
        <v>52.091260273972608</v>
      </c>
      <c r="N231" s="73"/>
      <c r="O231" s="197">
        <f t="shared" ref="O231:O306" si="94">(M231+M231*N231)*$Y$3*(1-$Y$2/100)</f>
        <v>2208.6694356164385</v>
      </c>
      <c r="P231" s="174">
        <v>1.2</v>
      </c>
      <c r="Q231" s="174">
        <f>M231*0.8*P231</f>
        <v>50.007609863013705</v>
      </c>
      <c r="R231" s="173">
        <f t="shared" si="90"/>
        <v>2650.4033227397263</v>
      </c>
      <c r="S231" s="173">
        <f>R231-O231</f>
        <v>441.73388712328779</v>
      </c>
      <c r="T231" s="111"/>
      <c r="U231" s="32">
        <f t="shared" ref="U231:U306" si="95">O231*T231</f>
        <v>0</v>
      </c>
      <c r="V231" s="280"/>
      <c r="W231" s="133" t="s">
        <v>249</v>
      </c>
      <c r="X231" s="215"/>
      <c r="Y231" s="294"/>
      <c r="Z231" s="151"/>
    </row>
    <row r="232" spans="1:26" s="46" customFormat="1" ht="12.75" customHeight="1">
      <c r="A232" s="309" t="s">
        <v>3909</v>
      </c>
      <c r="B232" s="314"/>
      <c r="C232" s="314"/>
      <c r="D232" s="311">
        <v>5999076270644</v>
      </c>
      <c r="E232" s="309">
        <v>10002024340</v>
      </c>
      <c r="F232" s="315">
        <v>1806909000</v>
      </c>
      <c r="G232" s="5" t="s">
        <v>170</v>
      </c>
      <c r="H232" s="79" t="s">
        <v>239</v>
      </c>
      <c r="I232" s="53" t="s">
        <v>3278</v>
      </c>
      <c r="J232" s="54" t="s">
        <v>606</v>
      </c>
      <c r="K232" s="43" t="s">
        <v>3910</v>
      </c>
      <c r="L232" s="93">
        <v>6</v>
      </c>
      <c r="M232" s="206">
        <v>52.091260273972608</v>
      </c>
      <c r="N232" s="73"/>
      <c r="O232" s="197">
        <f>(M232+M232*N232)*$Y$3*(1-$Y$2/100)</f>
        <v>2208.6694356164385</v>
      </c>
      <c r="P232" s="174">
        <v>1.2</v>
      </c>
      <c r="Q232" s="174">
        <f>M232*0.8*P232</f>
        <v>50.007609863013705</v>
      </c>
      <c r="R232" s="173">
        <f>Q232*53</f>
        <v>2650.4033227397263</v>
      </c>
      <c r="S232" s="173">
        <f>R232-O232</f>
        <v>441.73388712328779</v>
      </c>
      <c r="T232" s="111"/>
      <c r="U232" s="32">
        <f>O232*T232</f>
        <v>0</v>
      </c>
      <c r="V232" s="280"/>
      <c r="W232" s="137"/>
      <c r="X232" s="215"/>
      <c r="Y232" s="20"/>
      <c r="Z232" s="151"/>
    </row>
    <row r="233" spans="1:26" s="9" customFormat="1" ht="12.75" customHeight="1">
      <c r="A233" s="309" t="s">
        <v>1613</v>
      </c>
      <c r="B233" s="314">
        <v>80998722</v>
      </c>
      <c r="C233" s="314">
        <v>1021814</v>
      </c>
      <c r="D233" s="311">
        <v>5999076255061</v>
      </c>
      <c r="E233" s="309">
        <v>10002020140</v>
      </c>
      <c r="F233" s="315">
        <v>2106909200</v>
      </c>
      <c r="G233" s="5" t="s">
        <v>170</v>
      </c>
      <c r="H233" s="79" t="s">
        <v>239</v>
      </c>
      <c r="I233" s="53" t="s">
        <v>3278</v>
      </c>
      <c r="J233" s="104" t="s">
        <v>606</v>
      </c>
      <c r="K233" s="43" t="s">
        <v>163</v>
      </c>
      <c r="L233" s="12">
        <v>6</v>
      </c>
      <c r="M233" s="206">
        <v>52.091260273972608</v>
      </c>
      <c r="N233" s="73"/>
      <c r="O233" s="197">
        <f t="shared" si="94"/>
        <v>2208.6694356164385</v>
      </c>
      <c r="P233" s="174">
        <v>1.2</v>
      </c>
      <c r="Q233" s="174">
        <f t="shared" si="93"/>
        <v>50.007609863013705</v>
      </c>
      <c r="R233" s="173">
        <f t="shared" si="90"/>
        <v>2650.4033227397263</v>
      </c>
      <c r="S233" s="173">
        <f t="shared" si="81"/>
        <v>441.73388712328779</v>
      </c>
      <c r="T233" s="111"/>
      <c r="U233" s="32">
        <f t="shared" si="95"/>
        <v>0</v>
      </c>
      <c r="V233" s="280">
        <v>3</v>
      </c>
      <c r="W233" s="135" t="s">
        <v>252</v>
      </c>
      <c r="X233" s="215"/>
      <c r="Y233" s="294">
        <v>47270</v>
      </c>
      <c r="Z233" s="192"/>
    </row>
    <row r="234" spans="1:26" s="9" customFormat="1" ht="12.75" customHeight="1">
      <c r="A234" s="309" t="s">
        <v>1614</v>
      </c>
      <c r="B234" s="314">
        <v>80998723</v>
      </c>
      <c r="C234" s="314">
        <v>1021815</v>
      </c>
      <c r="D234" s="311">
        <v>5999076255085</v>
      </c>
      <c r="E234" s="309">
        <v>10002020340</v>
      </c>
      <c r="F234" s="315">
        <v>2106909200</v>
      </c>
      <c r="G234" s="5" t="s">
        <v>170</v>
      </c>
      <c r="H234" s="79" t="s">
        <v>239</v>
      </c>
      <c r="I234" s="53" t="s">
        <v>3278</v>
      </c>
      <c r="J234" s="104" t="s">
        <v>606</v>
      </c>
      <c r="K234" s="43" t="s">
        <v>164</v>
      </c>
      <c r="L234" s="12">
        <v>6</v>
      </c>
      <c r="M234" s="206">
        <v>52.091260273972608</v>
      </c>
      <c r="N234" s="73"/>
      <c r="O234" s="197">
        <f t="shared" si="94"/>
        <v>2208.6694356164385</v>
      </c>
      <c r="P234" s="174">
        <v>1.2</v>
      </c>
      <c r="Q234" s="174">
        <f t="shared" si="93"/>
        <v>50.007609863013705</v>
      </c>
      <c r="R234" s="173">
        <f t="shared" si="90"/>
        <v>2650.4033227397263</v>
      </c>
      <c r="S234" s="173">
        <f t="shared" si="81"/>
        <v>441.73388712328779</v>
      </c>
      <c r="T234" s="111"/>
      <c r="U234" s="32">
        <f t="shared" si="95"/>
        <v>0</v>
      </c>
      <c r="V234" s="280">
        <v>4</v>
      </c>
      <c r="W234" s="135" t="s">
        <v>252</v>
      </c>
      <c r="X234" s="215"/>
      <c r="Y234" s="294">
        <v>47300</v>
      </c>
      <c r="Z234" s="151"/>
    </row>
    <row r="235" spans="1:26" s="9" customFormat="1" ht="12.75" customHeight="1">
      <c r="A235" s="309" t="s">
        <v>1615</v>
      </c>
      <c r="B235" s="314">
        <v>80998724</v>
      </c>
      <c r="C235" s="314">
        <v>984763</v>
      </c>
      <c r="D235" s="311">
        <v>5999076255108</v>
      </c>
      <c r="E235" s="309">
        <v>10002020540</v>
      </c>
      <c r="F235" s="315">
        <v>2106909200</v>
      </c>
      <c r="G235" s="5" t="s">
        <v>170</v>
      </c>
      <c r="H235" s="79" t="s">
        <v>239</v>
      </c>
      <c r="I235" s="53" t="s">
        <v>3278</v>
      </c>
      <c r="J235" s="104" t="s">
        <v>606</v>
      </c>
      <c r="K235" s="43" t="s">
        <v>165</v>
      </c>
      <c r="L235" s="12">
        <v>6</v>
      </c>
      <c r="M235" s="206">
        <v>52.091260273972608</v>
      </c>
      <c r="N235" s="73"/>
      <c r="O235" s="197">
        <f t="shared" si="94"/>
        <v>2208.6694356164385</v>
      </c>
      <c r="P235" s="174">
        <v>1.2</v>
      </c>
      <c r="Q235" s="174">
        <f t="shared" si="93"/>
        <v>50.007609863013705</v>
      </c>
      <c r="R235" s="173">
        <f t="shared" si="90"/>
        <v>2650.4033227397263</v>
      </c>
      <c r="S235" s="173">
        <f t="shared" si="81"/>
        <v>441.73388712328779</v>
      </c>
      <c r="T235" s="111"/>
      <c r="U235" s="32">
        <f t="shared" si="95"/>
        <v>0</v>
      </c>
      <c r="V235" s="280"/>
      <c r="W235" s="135" t="s">
        <v>252</v>
      </c>
      <c r="X235" s="215"/>
      <c r="Y235" s="294"/>
      <c r="Z235" s="192"/>
    </row>
    <row r="236" spans="1:26" s="9" customFormat="1" ht="12.75" customHeight="1">
      <c r="A236" s="309" t="s">
        <v>1616</v>
      </c>
      <c r="B236" s="314">
        <v>80998725</v>
      </c>
      <c r="C236" s="314">
        <v>1021697</v>
      </c>
      <c r="D236" s="311">
        <v>5999076255092</v>
      </c>
      <c r="E236" s="309">
        <v>10002020440</v>
      </c>
      <c r="F236" s="315">
        <v>2106909200</v>
      </c>
      <c r="G236" s="5" t="s">
        <v>170</v>
      </c>
      <c r="H236" s="79" t="s">
        <v>239</v>
      </c>
      <c r="I236" s="53" t="s">
        <v>3278</v>
      </c>
      <c r="J236" s="104" t="s">
        <v>606</v>
      </c>
      <c r="K236" s="43" t="s">
        <v>5</v>
      </c>
      <c r="L236" s="12">
        <v>6</v>
      </c>
      <c r="M236" s="206">
        <v>52.091260273972608</v>
      </c>
      <c r="N236" s="73"/>
      <c r="O236" s="197">
        <f t="shared" si="94"/>
        <v>2208.6694356164385</v>
      </c>
      <c r="P236" s="174">
        <v>1.2</v>
      </c>
      <c r="Q236" s="174">
        <f t="shared" si="93"/>
        <v>50.007609863013705</v>
      </c>
      <c r="R236" s="173">
        <f t="shared" si="90"/>
        <v>2650.4033227397263</v>
      </c>
      <c r="S236" s="173">
        <f t="shared" si="81"/>
        <v>441.73388712328779</v>
      </c>
      <c r="T236" s="111"/>
      <c r="U236" s="32">
        <f t="shared" si="95"/>
        <v>0</v>
      </c>
      <c r="V236" s="280"/>
      <c r="W236" s="136" t="s">
        <v>251</v>
      </c>
      <c r="X236" s="215"/>
      <c r="Y236" s="294"/>
      <c r="Z236" s="192"/>
    </row>
    <row r="237" spans="1:26" s="9" customFormat="1" ht="12.75" customHeight="1">
      <c r="A237" s="309" t="s">
        <v>1617</v>
      </c>
      <c r="B237" s="314">
        <v>80998726</v>
      </c>
      <c r="C237" s="314"/>
      <c r="D237" s="311">
        <v>5999076255115</v>
      </c>
      <c r="E237" s="309">
        <v>10002020640</v>
      </c>
      <c r="F237" s="315">
        <v>2106909200</v>
      </c>
      <c r="G237" s="5" t="s">
        <v>170</v>
      </c>
      <c r="H237" s="79" t="s">
        <v>239</v>
      </c>
      <c r="I237" s="53" t="s">
        <v>3278</v>
      </c>
      <c r="J237" s="104" t="s">
        <v>606</v>
      </c>
      <c r="K237" s="43" t="s">
        <v>79</v>
      </c>
      <c r="L237" s="12">
        <v>6</v>
      </c>
      <c r="M237" s="206">
        <v>52.091260273972608</v>
      </c>
      <c r="N237" s="73"/>
      <c r="O237" s="197">
        <f t="shared" si="94"/>
        <v>2208.6694356164385</v>
      </c>
      <c r="P237" s="174">
        <v>1.2</v>
      </c>
      <c r="Q237" s="174">
        <f t="shared" si="93"/>
        <v>50.007609863013705</v>
      </c>
      <c r="R237" s="173">
        <f t="shared" si="90"/>
        <v>2650.4033227397263</v>
      </c>
      <c r="S237" s="173">
        <f t="shared" si="81"/>
        <v>441.73388712328779</v>
      </c>
      <c r="T237" s="111"/>
      <c r="U237" s="32">
        <f t="shared" si="95"/>
        <v>0</v>
      </c>
      <c r="V237" s="280">
        <v>12</v>
      </c>
      <c r="W237" s="134" t="s">
        <v>250</v>
      </c>
      <c r="X237" s="215"/>
      <c r="Y237" s="294">
        <v>47300</v>
      </c>
      <c r="Z237" s="177"/>
    </row>
    <row r="238" spans="1:26" s="9" customFormat="1" ht="12.75" customHeight="1">
      <c r="A238" s="309" t="s">
        <v>1618</v>
      </c>
      <c r="B238" s="314">
        <v>80998727</v>
      </c>
      <c r="C238" s="314">
        <v>1021699</v>
      </c>
      <c r="D238" s="311">
        <v>5999076255122</v>
      </c>
      <c r="E238" s="309">
        <v>10002020740</v>
      </c>
      <c r="F238" s="315">
        <v>2106909200</v>
      </c>
      <c r="G238" s="5" t="s">
        <v>170</v>
      </c>
      <c r="H238" s="79" t="s">
        <v>239</v>
      </c>
      <c r="I238" s="53" t="s">
        <v>3278</v>
      </c>
      <c r="J238" s="104" t="s">
        <v>606</v>
      </c>
      <c r="K238" s="43" t="s">
        <v>84</v>
      </c>
      <c r="L238" s="12">
        <v>6</v>
      </c>
      <c r="M238" s="206">
        <v>52.091260273972608</v>
      </c>
      <c r="N238" s="73"/>
      <c r="O238" s="197">
        <f t="shared" si="94"/>
        <v>2208.6694356164385</v>
      </c>
      <c r="P238" s="174">
        <v>1.2</v>
      </c>
      <c r="Q238" s="174">
        <f t="shared" si="93"/>
        <v>50.007609863013705</v>
      </c>
      <c r="R238" s="173">
        <f t="shared" si="90"/>
        <v>2650.4033227397263</v>
      </c>
      <c r="S238" s="173">
        <f t="shared" si="81"/>
        <v>441.73388712328779</v>
      </c>
      <c r="T238" s="111"/>
      <c r="U238" s="32">
        <f t="shared" si="95"/>
        <v>0</v>
      </c>
      <c r="V238" s="280"/>
      <c r="W238" s="136" t="s">
        <v>251</v>
      </c>
      <c r="X238" s="215"/>
      <c r="Y238" s="20"/>
      <c r="Z238" s="192"/>
    </row>
    <row r="239" spans="1:26" s="9" customFormat="1" ht="12.75" customHeight="1">
      <c r="A239" s="309" t="s">
        <v>1619</v>
      </c>
      <c r="B239" s="314">
        <v>80998728</v>
      </c>
      <c r="C239" s="314">
        <v>1021700</v>
      </c>
      <c r="D239" s="311">
        <v>5999076255139</v>
      </c>
      <c r="E239" s="309">
        <v>10002020840</v>
      </c>
      <c r="F239" s="315">
        <v>1806909000</v>
      </c>
      <c r="G239" s="5" t="s">
        <v>170</v>
      </c>
      <c r="H239" s="79" t="s">
        <v>239</v>
      </c>
      <c r="I239" s="53" t="s">
        <v>3278</v>
      </c>
      <c r="J239" s="104" t="s">
        <v>606</v>
      </c>
      <c r="K239" s="43" t="s">
        <v>77</v>
      </c>
      <c r="L239" s="12">
        <v>6</v>
      </c>
      <c r="M239" s="206">
        <v>52.091260273972608</v>
      </c>
      <c r="N239" s="73"/>
      <c r="O239" s="197">
        <f t="shared" si="94"/>
        <v>2208.6694356164385</v>
      </c>
      <c r="P239" s="174">
        <v>1.2</v>
      </c>
      <c r="Q239" s="174">
        <f t="shared" si="93"/>
        <v>50.007609863013705</v>
      </c>
      <c r="R239" s="173">
        <f t="shared" si="90"/>
        <v>2650.4033227397263</v>
      </c>
      <c r="S239" s="173">
        <f t="shared" si="81"/>
        <v>441.73388712328779</v>
      </c>
      <c r="T239" s="111"/>
      <c r="U239" s="32">
        <f t="shared" si="95"/>
        <v>0</v>
      </c>
      <c r="V239" s="280"/>
      <c r="W239" s="136" t="s">
        <v>251</v>
      </c>
      <c r="X239" s="215"/>
      <c r="Y239" s="294"/>
      <c r="Z239" s="192"/>
    </row>
    <row r="240" spans="1:26" s="9" customFormat="1" ht="12.75" customHeight="1">
      <c r="A240" s="309" t="s">
        <v>1620</v>
      </c>
      <c r="B240" s="314">
        <v>80998729</v>
      </c>
      <c r="C240" s="314"/>
      <c r="D240" s="311">
        <v>5999076255146</v>
      </c>
      <c r="E240" s="309">
        <v>10002020940</v>
      </c>
      <c r="F240" s="315">
        <v>2106909200</v>
      </c>
      <c r="G240" s="5" t="s">
        <v>170</v>
      </c>
      <c r="H240" s="79" t="s">
        <v>239</v>
      </c>
      <c r="I240" s="53" t="s">
        <v>3278</v>
      </c>
      <c r="J240" s="104" t="s">
        <v>606</v>
      </c>
      <c r="K240" s="43" t="s">
        <v>73</v>
      </c>
      <c r="L240" s="12">
        <v>6</v>
      </c>
      <c r="M240" s="206">
        <v>52.091260273972608</v>
      </c>
      <c r="N240" s="73"/>
      <c r="O240" s="197">
        <f t="shared" si="94"/>
        <v>2208.6694356164385</v>
      </c>
      <c r="P240" s="174">
        <v>1.2</v>
      </c>
      <c r="Q240" s="174">
        <f t="shared" si="93"/>
        <v>50.007609863013705</v>
      </c>
      <c r="R240" s="173">
        <f t="shared" si="90"/>
        <v>2650.4033227397263</v>
      </c>
      <c r="S240" s="173">
        <f t="shared" si="81"/>
        <v>441.73388712328779</v>
      </c>
      <c r="T240" s="111"/>
      <c r="U240" s="32">
        <f t="shared" si="95"/>
        <v>0</v>
      </c>
      <c r="V240" s="280"/>
      <c r="W240" s="134" t="s">
        <v>250</v>
      </c>
      <c r="X240" s="215"/>
      <c r="Y240" s="294"/>
      <c r="Z240" s="177"/>
    </row>
    <row r="241" spans="1:26" s="9" customFormat="1" ht="12.75" customHeight="1">
      <c r="A241" s="309" t="s">
        <v>1621</v>
      </c>
      <c r="B241" s="314">
        <v>80998730</v>
      </c>
      <c r="C241" s="314"/>
      <c r="D241" s="311">
        <v>5999076255153</v>
      </c>
      <c r="E241" s="309">
        <v>10002021040</v>
      </c>
      <c r="F241" s="315">
        <v>2106909200</v>
      </c>
      <c r="G241" s="5" t="s">
        <v>170</v>
      </c>
      <c r="H241" s="79" t="s">
        <v>239</v>
      </c>
      <c r="I241" s="53" t="s">
        <v>3278</v>
      </c>
      <c r="J241" s="104" t="s">
        <v>606</v>
      </c>
      <c r="K241" s="43" t="s">
        <v>422</v>
      </c>
      <c r="L241" s="12">
        <v>6</v>
      </c>
      <c r="M241" s="206">
        <v>52.091260273972608</v>
      </c>
      <c r="N241" s="73"/>
      <c r="O241" s="197">
        <f t="shared" si="94"/>
        <v>2208.6694356164385</v>
      </c>
      <c r="P241" s="174">
        <v>1.2</v>
      </c>
      <c r="Q241" s="174">
        <f t="shared" si="93"/>
        <v>50.007609863013705</v>
      </c>
      <c r="R241" s="173">
        <f t="shared" si="90"/>
        <v>2650.4033227397263</v>
      </c>
      <c r="S241" s="173">
        <f t="shared" si="81"/>
        <v>441.73388712328779</v>
      </c>
      <c r="T241" s="111"/>
      <c r="U241" s="32">
        <f t="shared" si="95"/>
        <v>0</v>
      </c>
      <c r="V241" s="280"/>
      <c r="W241" s="136" t="s">
        <v>251</v>
      </c>
      <c r="X241" s="215"/>
      <c r="Y241" s="20"/>
      <c r="Z241" s="177"/>
    </row>
    <row r="242" spans="1:26" s="9" customFormat="1" ht="12.75" customHeight="1">
      <c r="A242" s="309" t="s">
        <v>1622</v>
      </c>
      <c r="B242" s="314">
        <v>80998731</v>
      </c>
      <c r="C242" s="314"/>
      <c r="D242" s="311">
        <v>5999076255160</v>
      </c>
      <c r="E242" s="309">
        <v>10002021240</v>
      </c>
      <c r="F242" s="315">
        <v>1806909000</v>
      </c>
      <c r="G242" s="5" t="s">
        <v>170</v>
      </c>
      <c r="H242" s="79" t="s">
        <v>239</v>
      </c>
      <c r="I242" s="53" t="s">
        <v>3278</v>
      </c>
      <c r="J242" s="104" t="s">
        <v>606</v>
      </c>
      <c r="K242" s="43" t="s">
        <v>74</v>
      </c>
      <c r="L242" s="12">
        <v>6</v>
      </c>
      <c r="M242" s="206">
        <v>52.091260273972608</v>
      </c>
      <c r="N242" s="73"/>
      <c r="O242" s="197">
        <f t="shared" si="94"/>
        <v>2208.6694356164385</v>
      </c>
      <c r="P242" s="174">
        <v>1.2</v>
      </c>
      <c r="Q242" s="174">
        <f t="shared" si="93"/>
        <v>50.007609863013705</v>
      </c>
      <c r="R242" s="173">
        <f t="shared" si="90"/>
        <v>2650.4033227397263</v>
      </c>
      <c r="S242" s="173">
        <f t="shared" si="81"/>
        <v>441.73388712328779</v>
      </c>
      <c r="T242" s="111"/>
      <c r="U242" s="32">
        <f t="shared" si="95"/>
        <v>0</v>
      </c>
      <c r="V242" s="280">
        <v>1</v>
      </c>
      <c r="W242" s="134" t="s">
        <v>250</v>
      </c>
      <c r="X242" s="215"/>
      <c r="Y242" s="294">
        <v>47239</v>
      </c>
      <c r="Z242" s="192"/>
    </row>
    <row r="243" spans="1:26" s="9" customFormat="1" ht="12.75" customHeight="1">
      <c r="A243" s="309" t="s">
        <v>1623</v>
      </c>
      <c r="B243" s="314">
        <v>80998733</v>
      </c>
      <c r="C243" s="314">
        <v>1021708</v>
      </c>
      <c r="D243" s="311">
        <v>5999076255177</v>
      </c>
      <c r="E243" s="309">
        <v>10002021340</v>
      </c>
      <c r="F243" s="315">
        <v>2106909200</v>
      </c>
      <c r="G243" s="5" t="s">
        <v>170</v>
      </c>
      <c r="H243" s="79" t="s">
        <v>239</v>
      </c>
      <c r="I243" s="53" t="s">
        <v>3278</v>
      </c>
      <c r="J243" s="104" t="s">
        <v>606</v>
      </c>
      <c r="K243" s="43" t="s">
        <v>479</v>
      </c>
      <c r="L243" s="12">
        <v>6</v>
      </c>
      <c r="M243" s="206">
        <v>52.091260273972608</v>
      </c>
      <c r="N243" s="73"/>
      <c r="O243" s="197">
        <f t="shared" si="94"/>
        <v>2208.6694356164385</v>
      </c>
      <c r="P243" s="174">
        <v>1.2</v>
      </c>
      <c r="Q243" s="174">
        <f t="shared" si="93"/>
        <v>50.007609863013705</v>
      </c>
      <c r="R243" s="173">
        <f t="shared" si="90"/>
        <v>2650.4033227397263</v>
      </c>
      <c r="S243" s="173">
        <f t="shared" si="81"/>
        <v>441.73388712328779</v>
      </c>
      <c r="T243" s="111"/>
      <c r="U243" s="32">
        <f t="shared" si="95"/>
        <v>0</v>
      </c>
      <c r="V243" s="280"/>
      <c r="W243" s="136" t="s">
        <v>251</v>
      </c>
      <c r="X243" s="215"/>
      <c r="Y243" s="294"/>
      <c r="Z243" s="177"/>
    </row>
    <row r="244" spans="1:26" s="9" customFormat="1" ht="12.75" customHeight="1">
      <c r="A244" s="309" t="s">
        <v>1624</v>
      </c>
      <c r="B244" s="314">
        <v>80998735</v>
      </c>
      <c r="C244" s="314">
        <v>1021713</v>
      </c>
      <c r="D244" s="311">
        <v>5999076255191</v>
      </c>
      <c r="E244" s="309">
        <v>10002021940</v>
      </c>
      <c r="F244" s="315">
        <v>2106909200</v>
      </c>
      <c r="G244" s="5" t="s">
        <v>170</v>
      </c>
      <c r="H244" s="79" t="s">
        <v>239</v>
      </c>
      <c r="I244" s="53" t="s">
        <v>3278</v>
      </c>
      <c r="J244" s="104" t="s">
        <v>606</v>
      </c>
      <c r="K244" s="43" t="s">
        <v>205</v>
      </c>
      <c r="L244" s="12">
        <v>6</v>
      </c>
      <c r="M244" s="206">
        <v>52.091260273972608</v>
      </c>
      <c r="N244" s="73"/>
      <c r="O244" s="197">
        <f t="shared" si="94"/>
        <v>2208.6694356164385</v>
      </c>
      <c r="P244" s="174">
        <v>1.2</v>
      </c>
      <c r="Q244" s="174">
        <f t="shared" si="93"/>
        <v>50.007609863013705</v>
      </c>
      <c r="R244" s="173">
        <f t="shared" si="90"/>
        <v>2650.4033227397263</v>
      </c>
      <c r="S244" s="173">
        <f t="shared" si="81"/>
        <v>441.73388712328779</v>
      </c>
      <c r="T244" s="111"/>
      <c r="U244" s="32">
        <f t="shared" si="95"/>
        <v>0</v>
      </c>
      <c r="V244" s="280">
        <v>1</v>
      </c>
      <c r="W244" s="134" t="s">
        <v>250</v>
      </c>
      <c r="X244" s="215"/>
      <c r="Y244" s="294">
        <v>47300</v>
      </c>
      <c r="Z244" s="177"/>
    </row>
    <row r="245" spans="1:26" s="9" customFormat="1" ht="12.75" customHeight="1">
      <c r="A245" s="309" t="s">
        <v>1625</v>
      </c>
      <c r="B245" s="314">
        <v>80998736</v>
      </c>
      <c r="C245" s="314">
        <v>1021714</v>
      </c>
      <c r="D245" s="311">
        <v>5999076555207</v>
      </c>
      <c r="E245" s="309">
        <v>10002022040</v>
      </c>
      <c r="F245" s="315">
        <v>2106909200</v>
      </c>
      <c r="G245" s="5" t="s">
        <v>170</v>
      </c>
      <c r="H245" s="79" t="s">
        <v>239</v>
      </c>
      <c r="I245" s="53" t="s">
        <v>3278</v>
      </c>
      <c r="J245" s="104" t="s">
        <v>606</v>
      </c>
      <c r="K245" s="43" t="s">
        <v>286</v>
      </c>
      <c r="L245" s="12">
        <v>6</v>
      </c>
      <c r="M245" s="206">
        <v>52.091260273972608</v>
      </c>
      <c r="N245" s="73"/>
      <c r="O245" s="197">
        <f t="shared" si="94"/>
        <v>2208.6694356164385</v>
      </c>
      <c r="P245" s="174">
        <v>1.2</v>
      </c>
      <c r="Q245" s="174">
        <f t="shared" si="93"/>
        <v>50.007609863013705</v>
      </c>
      <c r="R245" s="173">
        <f t="shared" si="90"/>
        <v>2650.4033227397263</v>
      </c>
      <c r="S245" s="173">
        <f t="shared" si="81"/>
        <v>441.73388712328779</v>
      </c>
      <c r="T245" s="111"/>
      <c r="U245" s="32">
        <f t="shared" si="95"/>
        <v>0</v>
      </c>
      <c r="V245" s="280">
        <v>16</v>
      </c>
      <c r="W245" s="136" t="s">
        <v>251</v>
      </c>
      <c r="X245" s="215"/>
      <c r="Y245" s="294">
        <v>47331</v>
      </c>
      <c r="Z245" s="177"/>
    </row>
    <row r="246" spans="1:26" s="45" customFormat="1" ht="12.75" customHeight="1">
      <c r="A246" s="309" t="s">
        <v>1626</v>
      </c>
      <c r="B246" s="314"/>
      <c r="C246" s="314">
        <v>1021718</v>
      </c>
      <c r="D246" s="311">
        <v>5999076255214</v>
      </c>
      <c r="E246" s="325">
        <v>10002023140</v>
      </c>
      <c r="F246" s="325">
        <v>1806909000</v>
      </c>
      <c r="G246" s="102" t="s">
        <v>170</v>
      </c>
      <c r="H246" s="28" t="s">
        <v>239</v>
      </c>
      <c r="I246" s="53" t="s">
        <v>3278</v>
      </c>
      <c r="J246" s="105" t="s">
        <v>606</v>
      </c>
      <c r="K246" s="43" t="s">
        <v>700</v>
      </c>
      <c r="L246" s="239">
        <v>6</v>
      </c>
      <c r="M246" s="206">
        <v>52.091260273972608</v>
      </c>
      <c r="N246" s="73"/>
      <c r="O246" s="197">
        <f t="shared" si="94"/>
        <v>2208.6694356164385</v>
      </c>
      <c r="P246" s="174">
        <v>1.2</v>
      </c>
      <c r="Q246" s="174">
        <f t="shared" si="93"/>
        <v>50.007609863013705</v>
      </c>
      <c r="R246" s="173">
        <f t="shared" si="90"/>
        <v>2650.4033227397263</v>
      </c>
      <c r="S246" s="173">
        <f t="shared" si="81"/>
        <v>441.73388712328779</v>
      </c>
      <c r="T246" s="111"/>
      <c r="U246" s="32">
        <f t="shared" si="95"/>
        <v>0</v>
      </c>
      <c r="V246" s="280"/>
      <c r="W246" s="133" t="s">
        <v>249</v>
      </c>
      <c r="X246" s="215"/>
      <c r="Y246" s="294"/>
      <c r="Z246" s="35"/>
    </row>
    <row r="247" spans="1:26" s="45" customFormat="1" ht="12.75" customHeight="1">
      <c r="A247" s="309" t="s">
        <v>3124</v>
      </c>
      <c r="B247" s="314"/>
      <c r="C247" s="314"/>
      <c r="D247" s="311">
        <v>5999076261352</v>
      </c>
      <c r="E247" s="325">
        <v>10002024040</v>
      </c>
      <c r="F247" s="325">
        <v>2106909200</v>
      </c>
      <c r="G247" s="102" t="s">
        <v>170</v>
      </c>
      <c r="H247" s="28" t="s">
        <v>239</v>
      </c>
      <c r="I247" s="53" t="s">
        <v>3278</v>
      </c>
      <c r="J247" s="105" t="s">
        <v>606</v>
      </c>
      <c r="K247" s="43" t="s">
        <v>3122</v>
      </c>
      <c r="L247" s="239">
        <v>6</v>
      </c>
      <c r="M247" s="206">
        <v>52.091260273972608</v>
      </c>
      <c r="N247" s="73"/>
      <c r="O247" s="197">
        <f t="shared" si="94"/>
        <v>2208.6694356164385</v>
      </c>
      <c r="P247" s="174">
        <v>1.2</v>
      </c>
      <c r="Q247" s="174">
        <f t="shared" ref="Q247" si="96">M247*0.8*P247</f>
        <v>50.007609863013705</v>
      </c>
      <c r="R247" s="173">
        <f t="shared" si="90"/>
        <v>2650.4033227397263</v>
      </c>
      <c r="S247" s="173">
        <f t="shared" ref="S247" si="97">R247-O247</f>
        <v>441.73388712328779</v>
      </c>
      <c r="T247" s="111"/>
      <c r="U247" s="32">
        <f t="shared" si="95"/>
        <v>0</v>
      </c>
      <c r="V247" s="280"/>
      <c r="W247" s="133" t="s">
        <v>249</v>
      </c>
      <c r="X247" s="215"/>
      <c r="Y247" s="20"/>
      <c r="Z247" s="35"/>
    </row>
    <row r="248" spans="1:26" s="3" customFormat="1" ht="12.75" customHeight="1">
      <c r="A248" s="309" t="s">
        <v>3288</v>
      </c>
      <c r="B248" s="314"/>
      <c r="C248" s="314"/>
      <c r="D248" s="311">
        <v>5999076263899</v>
      </c>
      <c r="E248" s="309">
        <v>10002100540</v>
      </c>
      <c r="F248" s="315">
        <v>2106909200</v>
      </c>
      <c r="G248" s="5" t="s">
        <v>170</v>
      </c>
      <c r="H248" s="28" t="s">
        <v>239</v>
      </c>
      <c r="I248" s="53" t="s">
        <v>3278</v>
      </c>
      <c r="J248" s="54" t="s">
        <v>590</v>
      </c>
      <c r="K248" s="5" t="s">
        <v>214</v>
      </c>
      <c r="L248" s="18">
        <v>2</v>
      </c>
      <c r="M248" s="206">
        <v>101.2212602739726</v>
      </c>
      <c r="N248" s="73"/>
      <c r="O248" s="197">
        <f t="shared" si="94"/>
        <v>4291.7814356164381</v>
      </c>
      <c r="P248" s="174">
        <v>1.2</v>
      </c>
      <c r="Q248" s="174">
        <f t="shared" ref="Q248:Q264" si="98">M248*0.8*P248</f>
        <v>97.172409863013698</v>
      </c>
      <c r="R248" s="173">
        <f t="shared" si="90"/>
        <v>5150.1377227397261</v>
      </c>
      <c r="S248" s="173">
        <f t="shared" ref="S248:S264" si="99">R248-O248</f>
        <v>858.35628712328798</v>
      </c>
      <c r="T248" s="111"/>
      <c r="U248" s="32">
        <f t="shared" si="95"/>
        <v>0</v>
      </c>
      <c r="V248" s="280"/>
      <c r="W248" s="137"/>
      <c r="X248" s="215"/>
      <c r="Y248" s="294"/>
      <c r="Z248" s="183"/>
    </row>
    <row r="249" spans="1:26" s="3" customFormat="1" ht="12.75" customHeight="1">
      <c r="A249" s="309" t="s">
        <v>3289</v>
      </c>
      <c r="B249" s="314"/>
      <c r="C249" s="314"/>
      <c r="D249" s="311">
        <v>5999076263998</v>
      </c>
      <c r="E249" s="309">
        <v>10002103140</v>
      </c>
      <c r="F249" s="315">
        <v>1806909000</v>
      </c>
      <c r="G249" s="5" t="s">
        <v>170</v>
      </c>
      <c r="H249" s="28" t="s">
        <v>239</v>
      </c>
      <c r="I249" s="53" t="s">
        <v>3278</v>
      </c>
      <c r="J249" s="54" t="s">
        <v>590</v>
      </c>
      <c r="K249" s="5" t="s">
        <v>700</v>
      </c>
      <c r="L249" s="18">
        <v>2</v>
      </c>
      <c r="M249" s="206">
        <v>101.2212602739726</v>
      </c>
      <c r="N249" s="73"/>
      <c r="O249" s="197">
        <f t="shared" si="94"/>
        <v>4291.7814356164381</v>
      </c>
      <c r="P249" s="174">
        <v>1.2</v>
      </c>
      <c r="Q249" s="174">
        <f t="shared" si="98"/>
        <v>97.172409863013698</v>
      </c>
      <c r="R249" s="173">
        <f t="shared" si="90"/>
        <v>5150.1377227397261</v>
      </c>
      <c r="S249" s="173">
        <f t="shared" si="99"/>
        <v>858.35628712328798</v>
      </c>
      <c r="T249" s="111"/>
      <c r="U249" s="32">
        <f t="shared" si="95"/>
        <v>0</v>
      </c>
      <c r="V249" s="280"/>
      <c r="W249" s="137"/>
      <c r="X249" s="215"/>
      <c r="Y249" s="294"/>
      <c r="Z249" s="183"/>
    </row>
    <row r="250" spans="1:26" s="3" customFormat="1" ht="12.75" customHeight="1">
      <c r="A250" s="309" t="s">
        <v>3290</v>
      </c>
      <c r="B250" s="314"/>
      <c r="C250" s="314"/>
      <c r="D250" s="311">
        <v>5999076263967</v>
      </c>
      <c r="E250" s="309">
        <v>10002101340</v>
      </c>
      <c r="F250" s="315">
        <v>2106909200</v>
      </c>
      <c r="G250" s="5" t="s">
        <v>170</v>
      </c>
      <c r="H250" s="28" t="s">
        <v>239</v>
      </c>
      <c r="I250" s="53" t="s">
        <v>3278</v>
      </c>
      <c r="J250" s="54" t="s">
        <v>590</v>
      </c>
      <c r="K250" s="5" t="s">
        <v>3280</v>
      </c>
      <c r="L250" s="18">
        <v>2</v>
      </c>
      <c r="M250" s="206">
        <v>101.2212602739726</v>
      </c>
      <c r="N250" s="73"/>
      <c r="O250" s="197">
        <f t="shared" si="94"/>
        <v>4291.7814356164381</v>
      </c>
      <c r="P250" s="174">
        <v>1.2</v>
      </c>
      <c r="Q250" s="174">
        <f t="shared" si="98"/>
        <v>97.172409863013698</v>
      </c>
      <c r="R250" s="173">
        <f t="shared" si="90"/>
        <v>5150.1377227397261</v>
      </c>
      <c r="S250" s="173">
        <f t="shared" si="99"/>
        <v>858.35628712328798</v>
      </c>
      <c r="T250" s="111"/>
      <c r="U250" s="32">
        <f t="shared" si="95"/>
        <v>0</v>
      </c>
      <c r="V250" s="280"/>
      <c r="W250" s="137"/>
      <c r="X250" s="215"/>
      <c r="Y250" s="294"/>
      <c r="Z250" s="183"/>
    </row>
    <row r="251" spans="1:26" s="3" customFormat="1" ht="12.75" customHeight="1">
      <c r="A251" s="309" t="s">
        <v>3291</v>
      </c>
      <c r="B251" s="314"/>
      <c r="C251" s="314"/>
      <c r="D251" s="311">
        <v>5999076264018</v>
      </c>
      <c r="E251" s="309">
        <v>10002104040</v>
      </c>
      <c r="F251" s="315">
        <v>2106909200</v>
      </c>
      <c r="G251" s="5" t="s">
        <v>170</v>
      </c>
      <c r="H251" s="28" t="s">
        <v>239</v>
      </c>
      <c r="I251" s="53" t="s">
        <v>3278</v>
      </c>
      <c r="J251" s="54" t="s">
        <v>590</v>
      </c>
      <c r="K251" s="5" t="s">
        <v>3282</v>
      </c>
      <c r="L251" s="18">
        <v>2</v>
      </c>
      <c r="M251" s="206">
        <v>101.2212602739726</v>
      </c>
      <c r="N251" s="73"/>
      <c r="O251" s="197">
        <f t="shared" si="94"/>
        <v>4291.7814356164381</v>
      </c>
      <c r="P251" s="174">
        <v>1.2</v>
      </c>
      <c r="Q251" s="174">
        <f t="shared" si="98"/>
        <v>97.172409863013698</v>
      </c>
      <c r="R251" s="173">
        <f t="shared" si="90"/>
        <v>5150.1377227397261</v>
      </c>
      <c r="S251" s="173">
        <f t="shared" si="99"/>
        <v>858.35628712328798</v>
      </c>
      <c r="T251" s="111"/>
      <c r="U251" s="32">
        <f t="shared" si="95"/>
        <v>0</v>
      </c>
      <c r="V251" s="280">
        <v>8</v>
      </c>
      <c r="W251" s="137"/>
      <c r="X251" s="215"/>
      <c r="Y251" s="294">
        <v>47239</v>
      </c>
      <c r="Z251" s="183"/>
    </row>
    <row r="252" spans="1:26" s="3" customFormat="1" ht="12.75" customHeight="1">
      <c r="A252" s="309" t="s">
        <v>3294</v>
      </c>
      <c r="B252" s="314"/>
      <c r="C252" s="314"/>
      <c r="D252" s="311">
        <v>5999076263868</v>
      </c>
      <c r="E252" s="309">
        <v>10002100240</v>
      </c>
      <c r="F252" s="315">
        <v>1806909000</v>
      </c>
      <c r="G252" s="5" t="s">
        <v>170</v>
      </c>
      <c r="H252" s="28" t="s">
        <v>239</v>
      </c>
      <c r="I252" s="53" t="s">
        <v>3278</v>
      </c>
      <c r="J252" s="54" t="s">
        <v>590</v>
      </c>
      <c r="K252" s="5" t="s">
        <v>465</v>
      </c>
      <c r="L252" s="18">
        <v>2</v>
      </c>
      <c r="M252" s="206">
        <v>101.2212602739726</v>
      </c>
      <c r="N252" s="73"/>
      <c r="O252" s="197">
        <f t="shared" si="94"/>
        <v>4291.7814356164381</v>
      </c>
      <c r="P252" s="174">
        <v>1.2</v>
      </c>
      <c r="Q252" s="174">
        <f t="shared" si="98"/>
        <v>97.172409863013698</v>
      </c>
      <c r="R252" s="173">
        <f t="shared" si="90"/>
        <v>5150.1377227397261</v>
      </c>
      <c r="S252" s="173">
        <f t="shared" si="99"/>
        <v>858.35628712328798</v>
      </c>
      <c r="T252" s="111"/>
      <c r="U252" s="32">
        <f t="shared" si="95"/>
        <v>0</v>
      </c>
      <c r="V252" s="280"/>
      <c r="W252" s="133" t="s">
        <v>249</v>
      </c>
      <c r="X252" s="215"/>
      <c r="Y252" s="294"/>
      <c r="Z252" s="183"/>
    </row>
    <row r="253" spans="1:26" s="3" customFormat="1" ht="12.75" customHeight="1">
      <c r="A253" s="309" t="s">
        <v>3298</v>
      </c>
      <c r="B253" s="314"/>
      <c r="C253" s="314"/>
      <c r="D253" s="311">
        <v>5999076263905</v>
      </c>
      <c r="E253" s="309">
        <v>10002100640</v>
      </c>
      <c r="F253" s="315">
        <v>2106909200</v>
      </c>
      <c r="G253" s="5" t="s">
        <v>170</v>
      </c>
      <c r="H253" s="28" t="s">
        <v>239</v>
      </c>
      <c r="I253" s="53" t="s">
        <v>3278</v>
      </c>
      <c r="J253" s="54" t="s">
        <v>590</v>
      </c>
      <c r="K253" s="5" t="s">
        <v>904</v>
      </c>
      <c r="L253" s="18">
        <v>2</v>
      </c>
      <c r="M253" s="206">
        <v>101.2212602739726</v>
      </c>
      <c r="N253" s="73"/>
      <c r="O253" s="197">
        <f t="shared" si="94"/>
        <v>4291.7814356164381</v>
      </c>
      <c r="P253" s="174">
        <v>1.2</v>
      </c>
      <c r="Q253" s="174">
        <f t="shared" si="98"/>
        <v>97.172409863013698</v>
      </c>
      <c r="R253" s="173">
        <f t="shared" si="90"/>
        <v>5150.1377227397261</v>
      </c>
      <c r="S253" s="173">
        <f t="shared" si="99"/>
        <v>858.35628712328798</v>
      </c>
      <c r="T253" s="111"/>
      <c r="U253" s="32">
        <f t="shared" si="95"/>
        <v>0</v>
      </c>
      <c r="V253" s="280">
        <v>1</v>
      </c>
      <c r="W253" s="137"/>
      <c r="X253" s="215"/>
      <c r="Y253" s="294">
        <v>47239</v>
      </c>
      <c r="Z253" s="183"/>
    </row>
    <row r="254" spans="1:26" s="3" customFormat="1" ht="12.75" customHeight="1">
      <c r="A254" s="309" t="s">
        <v>3293</v>
      </c>
      <c r="B254" s="314"/>
      <c r="C254" s="314"/>
      <c r="D254" s="311">
        <v>5999076263929</v>
      </c>
      <c r="E254" s="309">
        <v>10002100840</v>
      </c>
      <c r="F254" s="315">
        <v>1806909000</v>
      </c>
      <c r="G254" s="5" t="s">
        <v>170</v>
      </c>
      <c r="H254" s="28" t="s">
        <v>239</v>
      </c>
      <c r="I254" s="53" t="s">
        <v>3278</v>
      </c>
      <c r="J254" s="54" t="s">
        <v>590</v>
      </c>
      <c r="K254" s="5" t="s">
        <v>77</v>
      </c>
      <c r="L254" s="18">
        <v>2</v>
      </c>
      <c r="M254" s="206">
        <v>101.2212602739726</v>
      </c>
      <c r="N254" s="73"/>
      <c r="O254" s="197">
        <f t="shared" si="94"/>
        <v>4291.7814356164381</v>
      </c>
      <c r="P254" s="174">
        <v>1.2</v>
      </c>
      <c r="Q254" s="174">
        <f t="shared" si="98"/>
        <v>97.172409863013698</v>
      </c>
      <c r="R254" s="173">
        <f t="shared" si="90"/>
        <v>5150.1377227397261</v>
      </c>
      <c r="S254" s="173">
        <f t="shared" si="99"/>
        <v>858.35628712328798</v>
      </c>
      <c r="T254" s="111"/>
      <c r="U254" s="32">
        <f t="shared" si="95"/>
        <v>0</v>
      </c>
      <c r="V254" s="280">
        <v>1</v>
      </c>
      <c r="W254" s="137"/>
      <c r="X254" s="215"/>
      <c r="Y254" s="294">
        <v>47239</v>
      </c>
      <c r="Z254" s="183"/>
    </row>
    <row r="255" spans="1:26" s="3" customFormat="1" ht="12.75" customHeight="1">
      <c r="A255" s="309" t="s">
        <v>3296</v>
      </c>
      <c r="B255" s="314"/>
      <c r="C255" s="314"/>
      <c r="D255" s="311">
        <v>5999076264001</v>
      </c>
      <c r="E255" s="309">
        <v>10002103640</v>
      </c>
      <c r="F255" s="315">
        <v>1806909000</v>
      </c>
      <c r="G255" s="5" t="s">
        <v>170</v>
      </c>
      <c r="H255" s="28" t="s">
        <v>239</v>
      </c>
      <c r="I255" s="53" t="s">
        <v>3278</v>
      </c>
      <c r="J255" s="54" t="s">
        <v>590</v>
      </c>
      <c r="K255" s="5" t="s">
        <v>3096</v>
      </c>
      <c r="L255" s="18">
        <v>2</v>
      </c>
      <c r="M255" s="206">
        <v>101.2212602739726</v>
      </c>
      <c r="N255" s="73"/>
      <c r="O255" s="197">
        <f t="shared" si="94"/>
        <v>4291.7814356164381</v>
      </c>
      <c r="P255" s="174">
        <v>1.2</v>
      </c>
      <c r="Q255" s="174">
        <f t="shared" si="98"/>
        <v>97.172409863013698</v>
      </c>
      <c r="R255" s="173">
        <f t="shared" si="90"/>
        <v>5150.1377227397261</v>
      </c>
      <c r="S255" s="173">
        <f t="shared" si="99"/>
        <v>858.35628712328798</v>
      </c>
      <c r="T255" s="111"/>
      <c r="U255" s="32">
        <f t="shared" si="95"/>
        <v>0</v>
      </c>
      <c r="V255" s="280"/>
      <c r="W255" s="137"/>
      <c r="X255" s="215"/>
      <c r="Y255" s="294"/>
      <c r="Z255" s="183"/>
    </row>
    <row r="256" spans="1:26" s="3" customFormat="1" ht="12.75" customHeight="1">
      <c r="A256" s="309" t="s">
        <v>3299</v>
      </c>
      <c r="B256" s="314"/>
      <c r="C256" s="314"/>
      <c r="D256" s="311">
        <v>5999076263950</v>
      </c>
      <c r="E256" s="309">
        <v>10002101240</v>
      </c>
      <c r="F256" s="315">
        <v>1806909000</v>
      </c>
      <c r="G256" s="5" t="s">
        <v>170</v>
      </c>
      <c r="H256" s="28" t="s">
        <v>239</v>
      </c>
      <c r="I256" s="53" t="s">
        <v>3278</v>
      </c>
      <c r="J256" s="54" t="s">
        <v>590</v>
      </c>
      <c r="K256" s="5" t="s">
        <v>74</v>
      </c>
      <c r="L256" s="18">
        <v>2</v>
      </c>
      <c r="M256" s="206">
        <v>101.2212602739726</v>
      </c>
      <c r="N256" s="73"/>
      <c r="O256" s="197">
        <f t="shared" si="94"/>
        <v>4291.7814356164381</v>
      </c>
      <c r="P256" s="174">
        <v>1.2</v>
      </c>
      <c r="Q256" s="174">
        <f t="shared" si="98"/>
        <v>97.172409863013698</v>
      </c>
      <c r="R256" s="173">
        <f t="shared" si="90"/>
        <v>5150.1377227397261</v>
      </c>
      <c r="S256" s="173">
        <f t="shared" si="99"/>
        <v>858.35628712328798</v>
      </c>
      <c r="T256" s="111"/>
      <c r="U256" s="32">
        <f t="shared" si="95"/>
        <v>0</v>
      </c>
      <c r="V256" s="280"/>
      <c r="W256" s="137"/>
      <c r="X256" s="215"/>
      <c r="Y256" s="294"/>
      <c r="Z256" s="183"/>
    </row>
    <row r="257" spans="1:26" s="3" customFormat="1" ht="12.75" customHeight="1">
      <c r="A257" s="309" t="s">
        <v>3292</v>
      </c>
      <c r="B257" s="314"/>
      <c r="C257" s="314"/>
      <c r="D257" s="311">
        <v>5999076263936</v>
      </c>
      <c r="E257" s="309">
        <v>10002100940</v>
      </c>
      <c r="F257" s="315">
        <v>2106909200</v>
      </c>
      <c r="G257" s="5" t="s">
        <v>170</v>
      </c>
      <c r="H257" s="28" t="s">
        <v>239</v>
      </c>
      <c r="I257" s="53" t="s">
        <v>3278</v>
      </c>
      <c r="J257" s="54" t="s">
        <v>590</v>
      </c>
      <c r="K257" s="5" t="s">
        <v>3281</v>
      </c>
      <c r="L257" s="18">
        <v>2</v>
      </c>
      <c r="M257" s="206">
        <v>101.2212602739726</v>
      </c>
      <c r="N257" s="73"/>
      <c r="O257" s="197">
        <f t="shared" si="94"/>
        <v>4291.7814356164381</v>
      </c>
      <c r="P257" s="174">
        <v>1.2</v>
      </c>
      <c r="Q257" s="174">
        <f t="shared" si="98"/>
        <v>97.172409863013698</v>
      </c>
      <c r="R257" s="173">
        <f t="shared" si="90"/>
        <v>5150.1377227397261</v>
      </c>
      <c r="S257" s="173">
        <f t="shared" si="99"/>
        <v>858.35628712328798</v>
      </c>
      <c r="T257" s="111"/>
      <c r="U257" s="32">
        <f t="shared" si="95"/>
        <v>0</v>
      </c>
      <c r="V257" s="280"/>
      <c r="W257" s="137"/>
      <c r="X257" s="215"/>
      <c r="Y257" s="294"/>
      <c r="Z257" s="183"/>
    </row>
    <row r="258" spans="1:26" s="3" customFormat="1" ht="12.75" customHeight="1">
      <c r="A258" s="309" t="s">
        <v>3287</v>
      </c>
      <c r="B258" s="314"/>
      <c r="C258" s="314"/>
      <c r="D258" s="311">
        <v>5999076263882</v>
      </c>
      <c r="E258" s="309">
        <v>10002100440</v>
      </c>
      <c r="F258" s="315">
        <v>2106909200</v>
      </c>
      <c r="G258" s="5" t="s">
        <v>170</v>
      </c>
      <c r="H258" s="28" t="s">
        <v>239</v>
      </c>
      <c r="I258" s="53" t="s">
        <v>3278</v>
      </c>
      <c r="J258" s="54" t="s">
        <v>590</v>
      </c>
      <c r="K258" s="5" t="s">
        <v>437</v>
      </c>
      <c r="L258" s="18">
        <v>2</v>
      </c>
      <c r="M258" s="206">
        <v>101.2212602739726</v>
      </c>
      <c r="N258" s="73"/>
      <c r="O258" s="197">
        <f t="shared" si="94"/>
        <v>4291.7814356164381</v>
      </c>
      <c r="P258" s="174">
        <v>1.2</v>
      </c>
      <c r="Q258" s="174">
        <f t="shared" si="98"/>
        <v>97.172409863013698</v>
      </c>
      <c r="R258" s="173">
        <f t="shared" si="90"/>
        <v>5150.1377227397261</v>
      </c>
      <c r="S258" s="173">
        <f t="shared" si="99"/>
        <v>858.35628712328798</v>
      </c>
      <c r="T258" s="111"/>
      <c r="U258" s="32">
        <f t="shared" si="95"/>
        <v>0</v>
      </c>
      <c r="V258" s="280"/>
      <c r="W258" s="133" t="s">
        <v>249</v>
      </c>
      <c r="X258" s="215"/>
      <c r="Y258" s="294"/>
      <c r="Z258" s="183"/>
    </row>
    <row r="259" spans="1:26" s="3" customFormat="1" ht="12.75" customHeight="1">
      <c r="A259" s="309" t="s">
        <v>3300</v>
      </c>
      <c r="B259" s="314"/>
      <c r="C259" s="314"/>
      <c r="D259" s="311">
        <v>5999076263981</v>
      </c>
      <c r="E259" s="309">
        <v>10002102040</v>
      </c>
      <c r="F259" s="315">
        <v>2106909200</v>
      </c>
      <c r="G259" s="5" t="s">
        <v>170</v>
      </c>
      <c r="H259" s="28" t="s">
        <v>239</v>
      </c>
      <c r="I259" s="53" t="s">
        <v>3278</v>
      </c>
      <c r="J259" s="54" t="s">
        <v>590</v>
      </c>
      <c r="K259" s="5" t="s">
        <v>286</v>
      </c>
      <c r="L259" s="18">
        <v>2</v>
      </c>
      <c r="M259" s="206">
        <v>101.2212602739726</v>
      </c>
      <c r="N259" s="73"/>
      <c r="O259" s="197">
        <f t="shared" si="94"/>
        <v>4291.7814356164381</v>
      </c>
      <c r="P259" s="174">
        <v>1.2</v>
      </c>
      <c r="Q259" s="174">
        <f t="shared" si="98"/>
        <v>97.172409863013698</v>
      </c>
      <c r="R259" s="173">
        <f t="shared" si="90"/>
        <v>5150.1377227397261</v>
      </c>
      <c r="S259" s="173">
        <f t="shared" si="99"/>
        <v>858.35628712328798</v>
      </c>
      <c r="T259" s="111"/>
      <c r="U259" s="32">
        <f t="shared" si="95"/>
        <v>0</v>
      </c>
      <c r="V259" s="280"/>
      <c r="W259" s="133" t="s">
        <v>249</v>
      </c>
      <c r="X259" s="215"/>
      <c r="Y259" s="294"/>
      <c r="Z259" s="183"/>
    </row>
    <row r="260" spans="1:26" s="3" customFormat="1" ht="12.75" customHeight="1">
      <c r="A260" s="309" t="s">
        <v>3301</v>
      </c>
      <c r="B260" s="314"/>
      <c r="C260" s="314"/>
      <c r="D260" s="311">
        <v>5999076263943</v>
      </c>
      <c r="E260" s="309">
        <v>10002101040</v>
      </c>
      <c r="F260" s="315">
        <v>2106909200</v>
      </c>
      <c r="G260" s="5" t="s">
        <v>170</v>
      </c>
      <c r="H260" s="28" t="s">
        <v>239</v>
      </c>
      <c r="I260" s="53" t="s">
        <v>3278</v>
      </c>
      <c r="J260" s="54" t="s">
        <v>590</v>
      </c>
      <c r="K260" s="5" t="s">
        <v>1128</v>
      </c>
      <c r="L260" s="18">
        <v>2</v>
      </c>
      <c r="M260" s="206">
        <v>101.2212602739726</v>
      </c>
      <c r="N260" s="73"/>
      <c r="O260" s="197">
        <f t="shared" si="94"/>
        <v>4291.7814356164381</v>
      </c>
      <c r="P260" s="174">
        <v>1.2</v>
      </c>
      <c r="Q260" s="174">
        <f t="shared" si="98"/>
        <v>97.172409863013698</v>
      </c>
      <c r="R260" s="173">
        <f t="shared" si="90"/>
        <v>5150.1377227397261</v>
      </c>
      <c r="S260" s="173">
        <f t="shared" si="99"/>
        <v>858.35628712328798</v>
      </c>
      <c r="T260" s="111"/>
      <c r="U260" s="32">
        <f t="shared" si="95"/>
        <v>0</v>
      </c>
      <c r="V260" s="280"/>
      <c r="W260" s="137"/>
      <c r="X260" s="215"/>
      <c r="Y260" s="294"/>
      <c r="Z260" s="183"/>
    </row>
    <row r="261" spans="1:26" s="3" customFormat="1" ht="12.75" customHeight="1">
      <c r="A261" s="309" t="s">
        <v>3295</v>
      </c>
      <c r="B261" s="314"/>
      <c r="C261" s="314"/>
      <c r="D261" s="311">
        <v>5999076263875</v>
      </c>
      <c r="E261" s="309">
        <v>10002100340</v>
      </c>
      <c r="F261" s="315">
        <v>2106909200</v>
      </c>
      <c r="G261" s="5" t="s">
        <v>170</v>
      </c>
      <c r="H261" s="28" t="s">
        <v>239</v>
      </c>
      <c r="I261" s="53" t="s">
        <v>3278</v>
      </c>
      <c r="J261" s="54" t="s">
        <v>590</v>
      </c>
      <c r="K261" s="5" t="s">
        <v>3</v>
      </c>
      <c r="L261" s="18">
        <v>2</v>
      </c>
      <c r="M261" s="206">
        <v>101.2212602739726</v>
      </c>
      <c r="N261" s="73"/>
      <c r="O261" s="197">
        <f t="shared" si="94"/>
        <v>4291.7814356164381</v>
      </c>
      <c r="P261" s="174">
        <v>1.2</v>
      </c>
      <c r="Q261" s="174">
        <f t="shared" si="98"/>
        <v>97.172409863013698</v>
      </c>
      <c r="R261" s="173">
        <f t="shared" si="90"/>
        <v>5150.1377227397261</v>
      </c>
      <c r="S261" s="173">
        <f t="shared" si="99"/>
        <v>858.35628712328798</v>
      </c>
      <c r="T261" s="111"/>
      <c r="U261" s="32">
        <f t="shared" si="95"/>
        <v>0</v>
      </c>
      <c r="V261" s="280">
        <v>5</v>
      </c>
      <c r="W261" s="137"/>
      <c r="X261" s="215"/>
      <c r="Y261" s="294">
        <v>47300</v>
      </c>
      <c r="Z261" s="183"/>
    </row>
    <row r="262" spans="1:26" s="3" customFormat="1" ht="12.75" customHeight="1">
      <c r="A262" s="309" t="s">
        <v>3302</v>
      </c>
      <c r="B262" s="314"/>
      <c r="C262" s="314"/>
      <c r="D262" s="311">
        <v>5999076263912</v>
      </c>
      <c r="E262" s="309">
        <v>10002100740</v>
      </c>
      <c r="F262" s="315">
        <v>2106909200</v>
      </c>
      <c r="G262" s="5" t="s">
        <v>170</v>
      </c>
      <c r="H262" s="28" t="s">
        <v>239</v>
      </c>
      <c r="I262" s="53" t="s">
        <v>3278</v>
      </c>
      <c r="J262" s="54" t="s">
        <v>590</v>
      </c>
      <c r="K262" s="5" t="s">
        <v>3283</v>
      </c>
      <c r="L262" s="18">
        <v>2</v>
      </c>
      <c r="M262" s="206">
        <v>101.2212602739726</v>
      </c>
      <c r="N262" s="73"/>
      <c r="O262" s="197">
        <f t="shared" si="94"/>
        <v>4291.7814356164381</v>
      </c>
      <c r="P262" s="174">
        <v>1.2</v>
      </c>
      <c r="Q262" s="174">
        <f t="shared" si="98"/>
        <v>97.172409863013698</v>
      </c>
      <c r="R262" s="173">
        <f t="shared" si="90"/>
        <v>5150.1377227397261</v>
      </c>
      <c r="S262" s="173">
        <f t="shared" si="99"/>
        <v>858.35628712328798</v>
      </c>
      <c r="T262" s="111"/>
      <c r="U262" s="32">
        <f t="shared" si="95"/>
        <v>0</v>
      </c>
      <c r="V262" s="280"/>
      <c r="W262" s="137"/>
      <c r="X262" s="215"/>
      <c r="Y262" s="294"/>
      <c r="Z262" s="183"/>
    </row>
    <row r="263" spans="1:26" s="3" customFormat="1" ht="12.75" customHeight="1">
      <c r="A263" s="309" t="s">
        <v>3303</v>
      </c>
      <c r="B263" s="314"/>
      <c r="C263" s="314"/>
      <c r="D263" s="311">
        <v>5999076263851</v>
      </c>
      <c r="E263" s="309">
        <v>10002100140</v>
      </c>
      <c r="F263" s="315">
        <v>2106909200</v>
      </c>
      <c r="G263" s="5" t="s">
        <v>170</v>
      </c>
      <c r="H263" s="28" t="s">
        <v>239</v>
      </c>
      <c r="I263" s="53" t="s">
        <v>3278</v>
      </c>
      <c r="J263" s="54" t="s">
        <v>590</v>
      </c>
      <c r="K263" s="5" t="s">
        <v>32</v>
      </c>
      <c r="L263" s="18">
        <v>2</v>
      </c>
      <c r="M263" s="206">
        <v>101.2212602739726</v>
      </c>
      <c r="N263" s="73"/>
      <c r="O263" s="197">
        <f t="shared" si="94"/>
        <v>4291.7814356164381</v>
      </c>
      <c r="P263" s="174">
        <v>1.2</v>
      </c>
      <c r="Q263" s="174">
        <f t="shared" si="98"/>
        <v>97.172409863013698</v>
      </c>
      <c r="R263" s="173">
        <f t="shared" si="90"/>
        <v>5150.1377227397261</v>
      </c>
      <c r="S263" s="173">
        <f t="shared" si="99"/>
        <v>858.35628712328798</v>
      </c>
      <c r="T263" s="111"/>
      <c r="U263" s="32">
        <f t="shared" si="95"/>
        <v>0</v>
      </c>
      <c r="V263" s="280">
        <v>5</v>
      </c>
      <c r="W263" s="133" t="s">
        <v>249</v>
      </c>
      <c r="X263" s="215"/>
      <c r="Y263" s="294">
        <v>47300</v>
      </c>
      <c r="Z263" s="183"/>
    </row>
    <row r="264" spans="1:26" s="3" customFormat="1" ht="12.75" customHeight="1">
      <c r="A264" s="309" t="s">
        <v>3297</v>
      </c>
      <c r="B264" s="314"/>
      <c r="C264" s="314"/>
      <c r="D264" s="311">
        <v>5999076263974</v>
      </c>
      <c r="E264" s="309">
        <v>10002101940</v>
      </c>
      <c r="F264" s="315">
        <v>2106909200</v>
      </c>
      <c r="G264" s="5" t="s">
        <v>170</v>
      </c>
      <c r="H264" s="28" t="s">
        <v>239</v>
      </c>
      <c r="I264" s="53" t="s">
        <v>3278</v>
      </c>
      <c r="J264" s="54" t="s">
        <v>590</v>
      </c>
      <c r="K264" s="5" t="s">
        <v>205</v>
      </c>
      <c r="L264" s="18">
        <v>2</v>
      </c>
      <c r="M264" s="206">
        <v>101.2212602739726</v>
      </c>
      <c r="N264" s="73"/>
      <c r="O264" s="197">
        <f t="shared" si="94"/>
        <v>4291.7814356164381</v>
      </c>
      <c r="P264" s="174">
        <v>1.2</v>
      </c>
      <c r="Q264" s="174">
        <f t="shared" si="98"/>
        <v>97.172409863013698</v>
      </c>
      <c r="R264" s="173">
        <f t="shared" si="90"/>
        <v>5150.1377227397261</v>
      </c>
      <c r="S264" s="173">
        <f t="shared" si="99"/>
        <v>858.35628712328798</v>
      </c>
      <c r="T264" s="111"/>
      <c r="U264" s="32">
        <f t="shared" si="95"/>
        <v>0</v>
      </c>
      <c r="V264" s="280">
        <v>1</v>
      </c>
      <c r="W264" s="137"/>
      <c r="X264" s="215"/>
      <c r="Y264" s="294">
        <v>47270</v>
      </c>
      <c r="Z264" s="183"/>
    </row>
    <row r="265" spans="1:26" s="9" customFormat="1" ht="12.75" customHeight="1">
      <c r="A265" s="309" t="s">
        <v>1627</v>
      </c>
      <c r="B265" s="310">
        <v>81154151</v>
      </c>
      <c r="C265" s="314">
        <v>984720</v>
      </c>
      <c r="D265" s="311">
        <v>5999076233038</v>
      </c>
      <c r="E265" s="309">
        <v>10027040400</v>
      </c>
      <c r="F265" s="315">
        <v>2106909200</v>
      </c>
      <c r="G265" s="80" t="s">
        <v>170</v>
      </c>
      <c r="H265" s="81" t="s">
        <v>239</v>
      </c>
      <c r="I265" s="326" t="s">
        <v>3766</v>
      </c>
      <c r="J265" s="104" t="s">
        <v>609</v>
      </c>
      <c r="K265" s="43" t="s">
        <v>904</v>
      </c>
      <c r="L265" s="12">
        <v>50</v>
      </c>
      <c r="M265" s="206">
        <v>1.7363753424657535</v>
      </c>
      <c r="N265" s="73"/>
      <c r="O265" s="197">
        <f t="shared" si="94"/>
        <v>73.622314520547945</v>
      </c>
      <c r="P265" s="174">
        <v>1.4</v>
      </c>
      <c r="Q265" s="174">
        <f t="shared" ref="Q265" si="100">M265*0.8*P265</f>
        <v>1.9447403835616439</v>
      </c>
      <c r="R265" s="173">
        <f t="shared" si="90"/>
        <v>103.07124032876713</v>
      </c>
      <c r="S265" s="173">
        <f t="shared" ref="S265" si="101">R265-O265</f>
        <v>29.448925808219187</v>
      </c>
      <c r="T265" s="111"/>
      <c r="U265" s="32">
        <f t="shared" si="95"/>
        <v>0</v>
      </c>
      <c r="V265" s="280">
        <v>8</v>
      </c>
      <c r="W265" s="136" t="s">
        <v>251</v>
      </c>
      <c r="X265" s="215"/>
      <c r="Y265" s="294">
        <v>47209</v>
      </c>
      <c r="Z265" s="177"/>
    </row>
    <row r="266" spans="1:26" s="9" customFormat="1" ht="12.75" customHeight="1">
      <c r="A266" s="309" t="s">
        <v>3842</v>
      </c>
      <c r="B266" s="314"/>
      <c r="C266" s="314"/>
      <c r="D266" s="311">
        <v>5999076237180</v>
      </c>
      <c r="E266" s="309">
        <v>10027040500</v>
      </c>
      <c r="F266" s="315">
        <v>2106909200</v>
      </c>
      <c r="G266" s="80" t="s">
        <v>170</v>
      </c>
      <c r="H266" s="81" t="s">
        <v>239</v>
      </c>
      <c r="I266" s="326" t="s">
        <v>3766</v>
      </c>
      <c r="J266" s="104" t="s">
        <v>609</v>
      </c>
      <c r="K266" s="43" t="s">
        <v>15</v>
      </c>
      <c r="L266" s="12">
        <v>50</v>
      </c>
      <c r="M266" s="206">
        <v>1.7363753424657535</v>
      </c>
      <c r="N266" s="73"/>
      <c r="O266" s="197">
        <f t="shared" ref="O266" si="102">(M266+M266*N266)*$Y$3*(1-$Y$2/100)</f>
        <v>73.622314520547945</v>
      </c>
      <c r="P266" s="174">
        <v>1.4</v>
      </c>
      <c r="Q266" s="174">
        <f t="shared" ref="Q266" si="103">M266*0.8*P266</f>
        <v>1.9447403835616439</v>
      </c>
      <c r="R266" s="173">
        <f t="shared" ref="R266" si="104">Q266*53</f>
        <v>103.07124032876713</v>
      </c>
      <c r="S266" s="173">
        <f t="shared" ref="S266" si="105">R266-O266</f>
        <v>29.448925808219187</v>
      </c>
      <c r="T266" s="111"/>
      <c r="U266" s="32">
        <f t="shared" si="95"/>
        <v>0</v>
      </c>
      <c r="V266" s="280">
        <v>22</v>
      </c>
      <c r="W266" s="357"/>
      <c r="X266" s="215"/>
      <c r="Y266" s="294">
        <v>47119</v>
      </c>
      <c r="Z266" s="177"/>
    </row>
    <row r="267" spans="1:26" s="2" customFormat="1" ht="12.75" customHeight="1">
      <c r="A267" s="309" t="s">
        <v>3687</v>
      </c>
      <c r="B267" s="314"/>
      <c r="C267" s="314"/>
      <c r="D267" s="311">
        <v>5999076233014</v>
      </c>
      <c r="E267" s="309">
        <v>10027020400</v>
      </c>
      <c r="F267" s="315">
        <v>2106909200</v>
      </c>
      <c r="G267" s="5" t="s">
        <v>170</v>
      </c>
      <c r="H267" s="8" t="s">
        <v>239</v>
      </c>
      <c r="I267" s="326" t="s">
        <v>3766</v>
      </c>
      <c r="J267" s="105" t="s">
        <v>606</v>
      </c>
      <c r="K267" s="43" t="s">
        <v>904</v>
      </c>
      <c r="L267" s="78">
        <v>6</v>
      </c>
      <c r="M267" s="206">
        <v>43.61128767123288</v>
      </c>
      <c r="N267" s="73"/>
      <c r="O267" s="197">
        <f>(M267+M267*N267)*$Y$3*(1-$Y$2/100)</f>
        <v>1849.1185972602741</v>
      </c>
      <c r="P267" s="174">
        <v>1.2</v>
      </c>
      <c r="Q267" s="174">
        <f>M267*0.8*P267</f>
        <v>41.866836164383564</v>
      </c>
      <c r="R267" s="173">
        <f t="shared" si="90"/>
        <v>2218.9423167123291</v>
      </c>
      <c r="S267" s="173">
        <f>R267-O267</f>
        <v>369.823719452055</v>
      </c>
      <c r="T267" s="111"/>
      <c r="U267" s="32">
        <f>O267*T267</f>
        <v>0</v>
      </c>
      <c r="V267" s="280">
        <v>1</v>
      </c>
      <c r="W267" s="137"/>
      <c r="X267" s="215"/>
      <c r="Y267" s="294">
        <v>47300</v>
      </c>
      <c r="Z267" s="199"/>
    </row>
    <row r="268" spans="1:26" s="2" customFormat="1" ht="13.5" customHeight="1">
      <c r="A268" s="309" t="s">
        <v>3526</v>
      </c>
      <c r="B268" s="310"/>
      <c r="C268" s="310"/>
      <c r="D268" s="311">
        <v>5999076264339</v>
      </c>
      <c r="E268" s="318">
        <v>10027020300</v>
      </c>
      <c r="F268" s="315">
        <v>2106909200</v>
      </c>
      <c r="G268" s="129" t="s">
        <v>170</v>
      </c>
      <c r="H268" s="81" t="s">
        <v>239</v>
      </c>
      <c r="I268" s="326" t="s">
        <v>3766</v>
      </c>
      <c r="J268" s="105" t="s">
        <v>606</v>
      </c>
      <c r="K268" s="43" t="s">
        <v>164</v>
      </c>
      <c r="L268" s="15">
        <v>6</v>
      </c>
      <c r="M268" s="206">
        <v>43.61128767123288</v>
      </c>
      <c r="N268" s="73"/>
      <c r="O268" s="197">
        <f t="shared" si="94"/>
        <v>1849.1185972602741</v>
      </c>
      <c r="P268" s="174">
        <v>1.2</v>
      </c>
      <c r="Q268" s="174">
        <f>M268*0.8*P268</f>
        <v>41.866836164383564</v>
      </c>
      <c r="R268" s="173">
        <f t="shared" si="90"/>
        <v>2218.9423167123291</v>
      </c>
      <c r="S268" s="173">
        <f>R268-O268</f>
        <v>369.823719452055</v>
      </c>
      <c r="T268" s="153"/>
      <c r="U268" s="32">
        <f t="shared" si="95"/>
        <v>0</v>
      </c>
      <c r="V268" s="280">
        <v>7</v>
      </c>
      <c r="W268" s="137"/>
      <c r="X268" s="217"/>
      <c r="Y268" s="294">
        <v>47300</v>
      </c>
      <c r="Z268" s="178"/>
    </row>
    <row r="269" spans="1:26" s="2" customFormat="1" ht="13.5" customHeight="1">
      <c r="A269" s="309" t="s">
        <v>3496</v>
      </c>
      <c r="B269" s="310"/>
      <c r="C269" s="310"/>
      <c r="D269" s="311">
        <v>5999076264346</v>
      </c>
      <c r="E269" s="318">
        <v>10027020500</v>
      </c>
      <c r="F269" s="315">
        <v>2106909200</v>
      </c>
      <c r="G269" s="129" t="s">
        <v>170</v>
      </c>
      <c r="H269" s="81" t="s">
        <v>239</v>
      </c>
      <c r="I269" s="326" t="s">
        <v>3766</v>
      </c>
      <c r="J269" s="105" t="s">
        <v>606</v>
      </c>
      <c r="K269" s="43" t="s">
        <v>15</v>
      </c>
      <c r="L269" s="15">
        <v>6</v>
      </c>
      <c r="M269" s="206">
        <v>43.61128767123288</v>
      </c>
      <c r="N269" s="73"/>
      <c r="O269" s="197">
        <f t="shared" si="94"/>
        <v>1849.1185972602741</v>
      </c>
      <c r="P269" s="174">
        <v>1.2</v>
      </c>
      <c r="Q269" s="174">
        <f>M269*0.8*P269</f>
        <v>41.866836164383564</v>
      </c>
      <c r="R269" s="173">
        <f t="shared" si="90"/>
        <v>2218.9423167123291</v>
      </c>
      <c r="S269" s="173">
        <f>R269-O269</f>
        <v>369.823719452055</v>
      </c>
      <c r="T269" s="153"/>
      <c r="U269" s="32">
        <f t="shared" si="95"/>
        <v>0</v>
      </c>
      <c r="V269" s="280"/>
      <c r="W269" s="137"/>
      <c r="X269" s="217"/>
      <c r="Y269" s="294"/>
      <c r="Z269" s="178"/>
    </row>
    <row r="270" spans="1:26" s="2" customFormat="1" ht="13.5" customHeight="1">
      <c r="A270" s="309" t="s">
        <v>3843</v>
      </c>
      <c r="B270" s="310">
        <v>81154153</v>
      </c>
      <c r="C270" s="310"/>
      <c r="D270" s="311">
        <v>5999076251391</v>
      </c>
      <c r="E270" s="318">
        <v>10028040241</v>
      </c>
      <c r="F270" s="315">
        <v>1806909000</v>
      </c>
      <c r="G270" s="80" t="s">
        <v>170</v>
      </c>
      <c r="H270" s="81" t="s">
        <v>239</v>
      </c>
      <c r="I270" s="53" t="s">
        <v>669</v>
      </c>
      <c r="J270" s="105" t="s">
        <v>602</v>
      </c>
      <c r="K270" s="43" t="s">
        <v>465</v>
      </c>
      <c r="L270" s="15">
        <v>50</v>
      </c>
      <c r="M270" s="206">
        <v>1.9382794520547946</v>
      </c>
      <c r="N270" s="73"/>
      <c r="O270" s="197">
        <f t="shared" si="94"/>
        <v>82.183048767123296</v>
      </c>
      <c r="P270" s="174">
        <v>1.4</v>
      </c>
      <c r="Q270" s="174">
        <f>M270*0.8*P270</f>
        <v>2.17087298630137</v>
      </c>
      <c r="R270" s="173">
        <f t="shared" si="90"/>
        <v>115.05626827397261</v>
      </c>
      <c r="S270" s="173">
        <f>R270-O270</f>
        <v>32.87321950684931</v>
      </c>
      <c r="T270" s="153"/>
      <c r="U270" s="32">
        <f t="shared" si="95"/>
        <v>0</v>
      </c>
      <c r="V270" s="280" t="s">
        <v>4119</v>
      </c>
      <c r="W270" s="137"/>
      <c r="X270" s="217"/>
      <c r="Y270" s="294">
        <v>47119</v>
      </c>
      <c r="Z270" s="178"/>
    </row>
    <row r="271" spans="1:26" s="2" customFormat="1" ht="13.5" customHeight="1">
      <c r="A271" s="309" t="s">
        <v>3844</v>
      </c>
      <c r="B271" s="310">
        <v>81154152</v>
      </c>
      <c r="C271" s="310"/>
      <c r="D271" s="311">
        <v>5999076251384</v>
      </c>
      <c r="E271" s="318">
        <v>10028040141</v>
      </c>
      <c r="F271" s="315">
        <v>2106909200</v>
      </c>
      <c r="G271" s="80" t="s">
        <v>170</v>
      </c>
      <c r="H271" s="81" t="s">
        <v>239</v>
      </c>
      <c r="I271" s="53" t="s">
        <v>669</v>
      </c>
      <c r="J271" s="105" t="s">
        <v>602</v>
      </c>
      <c r="K271" s="43" t="s">
        <v>32</v>
      </c>
      <c r="L271" s="15">
        <v>50</v>
      </c>
      <c r="M271" s="206">
        <v>1.9382794520547946</v>
      </c>
      <c r="N271" s="73"/>
      <c r="O271" s="197">
        <f t="shared" si="94"/>
        <v>82.183048767123296</v>
      </c>
      <c r="P271" s="174">
        <v>1.4</v>
      </c>
      <c r="Q271" s="174">
        <f>M271*0.8*P271</f>
        <v>2.17087298630137</v>
      </c>
      <c r="R271" s="173">
        <f t="shared" si="90"/>
        <v>115.05626827397261</v>
      </c>
      <c r="S271" s="173">
        <f>R271-O271</f>
        <v>32.87321950684931</v>
      </c>
      <c r="T271" s="153"/>
      <c r="U271" s="32">
        <f t="shared" si="95"/>
        <v>0</v>
      </c>
      <c r="V271" s="280">
        <v>49</v>
      </c>
      <c r="W271" s="137"/>
      <c r="X271" s="217"/>
      <c r="Y271" s="294">
        <v>47119</v>
      </c>
      <c r="Z271" s="178"/>
    </row>
    <row r="272" spans="1:26" s="9" customFormat="1" ht="12.75" customHeight="1">
      <c r="A272" s="309" t="s">
        <v>1629</v>
      </c>
      <c r="B272" s="314"/>
      <c r="C272" s="314">
        <v>1021721</v>
      </c>
      <c r="D272" s="311">
        <v>5999076251339</v>
      </c>
      <c r="E272" s="309">
        <v>10028020241</v>
      </c>
      <c r="F272" s="315">
        <v>1806909000</v>
      </c>
      <c r="G272" s="80" t="s">
        <v>170</v>
      </c>
      <c r="H272" s="81" t="s">
        <v>239</v>
      </c>
      <c r="I272" s="53" t="s">
        <v>669</v>
      </c>
      <c r="J272" s="104" t="s">
        <v>606</v>
      </c>
      <c r="K272" s="43" t="s">
        <v>465</v>
      </c>
      <c r="L272" s="12">
        <v>6</v>
      </c>
      <c r="M272" s="206">
        <v>53.033479452054777</v>
      </c>
      <c r="N272" s="73"/>
      <c r="O272" s="197">
        <f t="shared" si="94"/>
        <v>2248.6195287671226</v>
      </c>
      <c r="P272" s="174">
        <v>1.2</v>
      </c>
      <c r="Q272" s="174">
        <f t="shared" si="93"/>
        <v>50.912140273972589</v>
      </c>
      <c r="R272" s="173">
        <f t="shared" si="90"/>
        <v>2698.3434345205474</v>
      </c>
      <c r="S272" s="173">
        <f t="shared" ref="S272:S298" si="106">R272-O272</f>
        <v>449.72390575342479</v>
      </c>
      <c r="T272" s="111"/>
      <c r="U272" s="32">
        <f t="shared" si="95"/>
        <v>0</v>
      </c>
      <c r="V272" s="280"/>
      <c r="W272" s="135" t="s">
        <v>252</v>
      </c>
      <c r="X272" s="269"/>
      <c r="Y272" s="294"/>
      <c r="Z272" s="177"/>
    </row>
    <row r="273" spans="1:26" s="2" customFormat="1" ht="13.5" customHeight="1">
      <c r="A273" s="309" t="s">
        <v>3495</v>
      </c>
      <c r="B273" s="310"/>
      <c r="C273" s="310">
        <v>1941734</v>
      </c>
      <c r="D273" s="311">
        <v>5999076259700</v>
      </c>
      <c r="E273" s="318">
        <v>10028020441</v>
      </c>
      <c r="F273" s="315">
        <v>2106909200</v>
      </c>
      <c r="G273" s="129" t="s">
        <v>170</v>
      </c>
      <c r="H273" s="81" t="s">
        <v>239</v>
      </c>
      <c r="I273" s="326" t="s">
        <v>3513</v>
      </c>
      <c r="J273" s="105" t="s">
        <v>606</v>
      </c>
      <c r="K273" s="43" t="s">
        <v>3515</v>
      </c>
      <c r="L273" s="15">
        <v>6</v>
      </c>
      <c r="M273" s="206">
        <v>53.033479452054777</v>
      </c>
      <c r="N273" s="73"/>
      <c r="O273" s="197">
        <f t="shared" si="94"/>
        <v>2248.6195287671226</v>
      </c>
      <c r="P273" s="174">
        <v>1.2</v>
      </c>
      <c r="Q273" s="174">
        <f>M273*0.8*P273</f>
        <v>50.912140273972589</v>
      </c>
      <c r="R273" s="173">
        <f t="shared" si="90"/>
        <v>2698.3434345205474</v>
      </c>
      <c r="S273" s="173">
        <f>R273-O273</f>
        <v>449.72390575342479</v>
      </c>
      <c r="T273" s="153"/>
      <c r="U273" s="32">
        <f t="shared" si="95"/>
        <v>0</v>
      </c>
      <c r="V273" s="280"/>
      <c r="W273" s="137"/>
      <c r="X273" s="217"/>
      <c r="Y273" s="294"/>
      <c r="Z273" s="178"/>
    </row>
    <row r="274" spans="1:26" s="9" customFormat="1" ht="12.75" customHeight="1">
      <c r="A274" s="309" t="s">
        <v>1630</v>
      </c>
      <c r="B274" s="314"/>
      <c r="C274" s="314">
        <v>1021722</v>
      </c>
      <c r="D274" s="311">
        <v>5999076251346</v>
      </c>
      <c r="E274" s="309">
        <v>10028020341</v>
      </c>
      <c r="F274" s="315">
        <v>2106909200</v>
      </c>
      <c r="G274" s="80" t="s">
        <v>170</v>
      </c>
      <c r="H274" s="81" t="s">
        <v>239</v>
      </c>
      <c r="I274" s="53" t="s">
        <v>669</v>
      </c>
      <c r="J274" s="104" t="s">
        <v>606</v>
      </c>
      <c r="K274" s="43" t="s">
        <v>3</v>
      </c>
      <c r="L274" s="12">
        <v>6</v>
      </c>
      <c r="M274" s="206">
        <v>53.033479452054777</v>
      </c>
      <c r="N274" s="73"/>
      <c r="O274" s="197">
        <f t="shared" si="94"/>
        <v>2248.6195287671226</v>
      </c>
      <c r="P274" s="174">
        <v>1.2</v>
      </c>
      <c r="Q274" s="174">
        <f t="shared" si="93"/>
        <v>50.912140273972589</v>
      </c>
      <c r="R274" s="173">
        <f t="shared" si="90"/>
        <v>2698.3434345205474</v>
      </c>
      <c r="S274" s="173">
        <f t="shared" si="106"/>
        <v>449.72390575342479</v>
      </c>
      <c r="T274" s="111"/>
      <c r="U274" s="32">
        <f t="shared" si="95"/>
        <v>0</v>
      </c>
      <c r="V274" s="280"/>
      <c r="W274" s="134" t="s">
        <v>250</v>
      </c>
      <c r="X274" s="269"/>
      <c r="Y274" s="294"/>
      <c r="Z274" s="199"/>
    </row>
    <row r="275" spans="1:26" s="9" customFormat="1" ht="12.75" customHeight="1">
      <c r="A275" s="309" t="s">
        <v>1628</v>
      </c>
      <c r="B275" s="314"/>
      <c r="C275" s="314">
        <v>1021720</v>
      </c>
      <c r="D275" s="311">
        <v>5999076251322</v>
      </c>
      <c r="E275" s="309">
        <v>10028020141</v>
      </c>
      <c r="F275" s="309">
        <v>2106909200</v>
      </c>
      <c r="G275" s="80" t="s">
        <v>170</v>
      </c>
      <c r="H275" s="81" t="s">
        <v>239</v>
      </c>
      <c r="I275" s="53" t="s">
        <v>669</v>
      </c>
      <c r="J275" s="104" t="s">
        <v>606</v>
      </c>
      <c r="K275" s="43" t="s">
        <v>32</v>
      </c>
      <c r="L275" s="12">
        <v>6</v>
      </c>
      <c r="M275" s="206">
        <v>53.033479452054777</v>
      </c>
      <c r="N275" s="73"/>
      <c r="O275" s="197">
        <f t="shared" si="94"/>
        <v>2248.6195287671226</v>
      </c>
      <c r="P275" s="174">
        <v>1.2</v>
      </c>
      <c r="Q275" s="174">
        <f>M275*0.8*P275</f>
        <v>50.912140273972589</v>
      </c>
      <c r="R275" s="173">
        <f t="shared" si="90"/>
        <v>2698.3434345205474</v>
      </c>
      <c r="S275" s="173">
        <f>R275-O275</f>
        <v>449.72390575342479</v>
      </c>
      <c r="T275" s="111"/>
      <c r="U275" s="32">
        <f t="shared" si="95"/>
        <v>0</v>
      </c>
      <c r="V275" s="280">
        <v>17</v>
      </c>
      <c r="W275" s="136" t="s">
        <v>251</v>
      </c>
      <c r="X275" s="269"/>
      <c r="Y275" s="294">
        <v>46935</v>
      </c>
      <c r="Z275" s="177"/>
    </row>
    <row r="276" spans="1:26" s="3" customFormat="1" ht="12.75" customHeight="1">
      <c r="A276" s="309" t="s">
        <v>3304</v>
      </c>
      <c r="B276" s="314"/>
      <c r="C276" s="314"/>
      <c r="D276" s="311">
        <v>5999076264209</v>
      </c>
      <c r="E276" s="309">
        <v>10028050241</v>
      </c>
      <c r="F276" s="315">
        <v>1806909000</v>
      </c>
      <c r="G276" s="5" t="s">
        <v>170</v>
      </c>
      <c r="H276" s="81" t="s">
        <v>239</v>
      </c>
      <c r="I276" s="53" t="s">
        <v>669</v>
      </c>
      <c r="J276" s="54" t="s">
        <v>590</v>
      </c>
      <c r="K276" s="5" t="s">
        <v>465</v>
      </c>
      <c r="L276" s="18">
        <v>2</v>
      </c>
      <c r="M276" s="206">
        <v>104.31712328767124</v>
      </c>
      <c r="N276" s="73"/>
      <c r="O276" s="197">
        <f t="shared" si="94"/>
        <v>4423.0460273972603</v>
      </c>
      <c r="P276" s="174">
        <v>1.2</v>
      </c>
      <c r="Q276" s="174">
        <f t="shared" ref="Q276:Q279" si="107">M276*0.8*P276</f>
        <v>100.1444383561644</v>
      </c>
      <c r="R276" s="173">
        <f t="shared" si="90"/>
        <v>5307.6552328767129</v>
      </c>
      <c r="S276" s="173">
        <f t="shared" ref="S276:S288" si="108">R276-O276</f>
        <v>884.60920547945261</v>
      </c>
      <c r="T276" s="111"/>
      <c r="U276" s="32">
        <f t="shared" si="95"/>
        <v>0</v>
      </c>
      <c r="V276" s="280"/>
      <c r="W276" s="137"/>
      <c r="X276" s="215"/>
      <c r="Y276" s="294"/>
      <c r="Z276" s="183"/>
    </row>
    <row r="277" spans="1:26" s="2" customFormat="1" ht="13.5" customHeight="1">
      <c r="A277" s="309" t="s">
        <v>3494</v>
      </c>
      <c r="B277" s="310"/>
      <c r="C277" s="310">
        <v>1941738</v>
      </c>
      <c r="D277" s="311">
        <v>5999076264223</v>
      </c>
      <c r="E277" s="318">
        <v>10028050441</v>
      </c>
      <c r="F277" s="315">
        <v>2106909200</v>
      </c>
      <c r="G277" s="129" t="s">
        <v>170</v>
      </c>
      <c r="H277" s="81" t="s">
        <v>239</v>
      </c>
      <c r="I277" s="326" t="s">
        <v>3513</v>
      </c>
      <c r="J277" s="105" t="s">
        <v>590</v>
      </c>
      <c r="K277" s="43" t="s">
        <v>3515</v>
      </c>
      <c r="L277" s="15">
        <v>2</v>
      </c>
      <c r="M277" s="206">
        <v>104.31712328767124</v>
      </c>
      <c r="N277" s="73"/>
      <c r="O277" s="197">
        <f t="shared" si="94"/>
        <v>4423.0460273972603</v>
      </c>
      <c r="P277" s="174">
        <v>1.2</v>
      </c>
      <c r="Q277" s="174">
        <f>M277*0.8*P277</f>
        <v>100.1444383561644</v>
      </c>
      <c r="R277" s="173">
        <f t="shared" si="90"/>
        <v>5307.6552328767129</v>
      </c>
      <c r="S277" s="173">
        <f>R277-O277</f>
        <v>884.60920547945261</v>
      </c>
      <c r="T277" s="153"/>
      <c r="U277" s="32">
        <f t="shared" si="95"/>
        <v>0</v>
      </c>
      <c r="V277" s="280">
        <v>2</v>
      </c>
      <c r="W277" s="137"/>
      <c r="X277" s="217"/>
      <c r="Y277" s="294">
        <v>47239</v>
      </c>
      <c r="Z277" s="178"/>
    </row>
    <row r="278" spans="1:26" s="3" customFormat="1" ht="12.75" customHeight="1">
      <c r="A278" s="309" t="s">
        <v>3305</v>
      </c>
      <c r="B278" s="314"/>
      <c r="C278" s="314"/>
      <c r="D278" s="311">
        <v>5999076264216</v>
      </c>
      <c r="E278" s="309">
        <v>10028050341</v>
      </c>
      <c r="F278" s="315">
        <v>2106909200</v>
      </c>
      <c r="G278" s="5" t="s">
        <v>170</v>
      </c>
      <c r="H278" s="81" t="s">
        <v>239</v>
      </c>
      <c r="I278" s="53" t="s">
        <v>669</v>
      </c>
      <c r="J278" s="54" t="s">
        <v>590</v>
      </c>
      <c r="K278" s="5" t="s">
        <v>3</v>
      </c>
      <c r="L278" s="18">
        <v>2</v>
      </c>
      <c r="M278" s="206">
        <v>104.31712328767124</v>
      </c>
      <c r="N278" s="73"/>
      <c r="O278" s="197">
        <f t="shared" si="94"/>
        <v>4423.0460273972603</v>
      </c>
      <c r="P278" s="174">
        <v>1.2</v>
      </c>
      <c r="Q278" s="174">
        <f t="shared" si="107"/>
        <v>100.1444383561644</v>
      </c>
      <c r="R278" s="173">
        <f t="shared" si="90"/>
        <v>5307.6552328767129</v>
      </c>
      <c r="S278" s="173">
        <f t="shared" si="108"/>
        <v>884.60920547945261</v>
      </c>
      <c r="T278" s="111"/>
      <c r="U278" s="32">
        <f t="shared" si="95"/>
        <v>0</v>
      </c>
      <c r="V278" s="280"/>
      <c r="W278" s="137"/>
      <c r="X278" s="215"/>
      <c r="Y278" s="294"/>
      <c r="Z278" s="183"/>
    </row>
    <row r="279" spans="1:26" s="3" customFormat="1" ht="12.75" customHeight="1">
      <c r="A279" s="309" t="s">
        <v>3306</v>
      </c>
      <c r="B279" s="314"/>
      <c r="C279" s="314"/>
      <c r="D279" s="311">
        <v>5999076264193</v>
      </c>
      <c r="E279" s="309">
        <v>10028050141</v>
      </c>
      <c r="F279" s="315">
        <v>2106909200</v>
      </c>
      <c r="G279" s="5" t="s">
        <v>170</v>
      </c>
      <c r="H279" s="81" t="s">
        <v>239</v>
      </c>
      <c r="I279" s="53" t="s">
        <v>669</v>
      </c>
      <c r="J279" s="54" t="s">
        <v>590</v>
      </c>
      <c r="K279" s="5" t="s">
        <v>32</v>
      </c>
      <c r="L279" s="18">
        <v>2</v>
      </c>
      <c r="M279" s="206">
        <v>104.31712328767124</v>
      </c>
      <c r="N279" s="73"/>
      <c r="O279" s="197">
        <f t="shared" si="94"/>
        <v>4423.0460273972603</v>
      </c>
      <c r="P279" s="174">
        <v>1.2</v>
      </c>
      <c r="Q279" s="174">
        <f t="shared" si="107"/>
        <v>100.1444383561644</v>
      </c>
      <c r="R279" s="173">
        <f t="shared" si="90"/>
        <v>5307.6552328767129</v>
      </c>
      <c r="S279" s="173">
        <f t="shared" si="108"/>
        <v>884.60920547945261</v>
      </c>
      <c r="T279" s="111"/>
      <c r="U279" s="32">
        <f t="shared" si="95"/>
        <v>0</v>
      </c>
      <c r="V279" s="280">
        <v>7</v>
      </c>
      <c r="W279" s="137"/>
      <c r="X279" s="215"/>
      <c r="Y279" s="294">
        <v>47300</v>
      </c>
      <c r="Z279" s="183"/>
    </row>
    <row r="280" spans="1:26" s="3" customFormat="1" ht="12.75" customHeight="1">
      <c r="A280" s="309" t="s">
        <v>3851</v>
      </c>
      <c r="B280" s="314"/>
      <c r="C280" s="314"/>
      <c r="D280" s="311">
        <v>5999076263820</v>
      </c>
      <c r="E280" s="309">
        <v>10035010700</v>
      </c>
      <c r="F280" s="309">
        <v>2106909200</v>
      </c>
      <c r="G280" s="5" t="s">
        <v>170</v>
      </c>
      <c r="H280" s="81" t="s">
        <v>239</v>
      </c>
      <c r="I280" s="53" t="s">
        <v>3845</v>
      </c>
      <c r="J280" s="54" t="s">
        <v>580</v>
      </c>
      <c r="K280" s="5" t="s">
        <v>3847</v>
      </c>
      <c r="L280" s="18">
        <v>6</v>
      </c>
      <c r="M280" s="206">
        <v>33.349808219178072</v>
      </c>
      <c r="N280" s="73"/>
      <c r="O280" s="197">
        <f>(M280+M280*N280)*$Y$3*(1-$Y$2/100)</f>
        <v>1414.0318684931503</v>
      </c>
      <c r="P280" s="174">
        <v>1.25</v>
      </c>
      <c r="Q280" s="174">
        <f>M280*0.8*P280</f>
        <v>33.349808219178072</v>
      </c>
      <c r="R280" s="173">
        <f>Q280*53</f>
        <v>1767.5398356164378</v>
      </c>
      <c r="S280" s="173">
        <f>R280-O280</f>
        <v>353.50796712328747</v>
      </c>
      <c r="T280" s="111"/>
      <c r="U280" s="32">
        <f>O280*T280</f>
        <v>0</v>
      </c>
      <c r="V280" s="280">
        <v>4</v>
      </c>
      <c r="W280" s="137"/>
      <c r="X280" s="215"/>
      <c r="Y280" s="294">
        <v>47270</v>
      </c>
      <c r="Z280" s="183"/>
    </row>
    <row r="281" spans="1:26" s="3" customFormat="1" ht="12.75" customHeight="1">
      <c r="A281" s="309" t="s">
        <v>3849</v>
      </c>
      <c r="B281" s="314"/>
      <c r="C281" s="314"/>
      <c r="D281" s="311">
        <v>5999076262670</v>
      </c>
      <c r="E281" s="309">
        <v>10035010200</v>
      </c>
      <c r="F281" s="309">
        <v>2106909200</v>
      </c>
      <c r="G281" s="5" t="s">
        <v>170</v>
      </c>
      <c r="H281" s="81" t="s">
        <v>239</v>
      </c>
      <c r="I281" s="53" t="s">
        <v>3845</v>
      </c>
      <c r="J281" s="54" t="s">
        <v>580</v>
      </c>
      <c r="K281" s="5" t="s">
        <v>3846</v>
      </c>
      <c r="L281" s="18">
        <v>6</v>
      </c>
      <c r="M281" s="206">
        <v>33.349808219178072</v>
      </c>
      <c r="N281" s="73"/>
      <c r="O281" s="197">
        <f t="shared" si="94"/>
        <v>1414.0318684931503</v>
      </c>
      <c r="P281" s="174">
        <v>1.25</v>
      </c>
      <c r="Q281" s="174">
        <f t="shared" ref="Q281:Q283" si="109">M281*0.8*P281</f>
        <v>33.349808219178072</v>
      </c>
      <c r="R281" s="173">
        <f t="shared" ref="R281:R283" si="110">Q281*53</f>
        <v>1767.5398356164378</v>
      </c>
      <c r="S281" s="173">
        <f t="shared" ref="S281:S283" si="111">R281-O281</f>
        <v>353.50796712328747</v>
      </c>
      <c r="T281" s="111"/>
      <c r="U281" s="32">
        <f t="shared" si="95"/>
        <v>0</v>
      </c>
      <c r="V281" s="280">
        <v>2</v>
      </c>
      <c r="W281" s="137"/>
      <c r="X281" s="215"/>
      <c r="Y281" s="294">
        <v>47270</v>
      </c>
      <c r="Z281" s="183"/>
    </row>
    <row r="282" spans="1:26" s="3" customFormat="1" ht="12.75" customHeight="1">
      <c r="A282" s="309" t="s">
        <v>3848</v>
      </c>
      <c r="B282" s="314"/>
      <c r="C282" s="314"/>
      <c r="D282" s="311">
        <v>5999076262663</v>
      </c>
      <c r="E282" s="309">
        <v>10035010100</v>
      </c>
      <c r="F282" s="309">
        <v>2106909200</v>
      </c>
      <c r="G282" s="5" t="s">
        <v>170</v>
      </c>
      <c r="H282" s="81" t="s">
        <v>239</v>
      </c>
      <c r="I282" s="53" t="s">
        <v>3845</v>
      </c>
      <c r="J282" s="54" t="s">
        <v>580</v>
      </c>
      <c r="K282" s="5" t="s">
        <v>722</v>
      </c>
      <c r="L282" s="18">
        <v>6</v>
      </c>
      <c r="M282" s="206">
        <v>33.349808219178072</v>
      </c>
      <c r="N282" s="73"/>
      <c r="O282" s="197">
        <f>(M282+M282*N282)*$Y$3*(1-$Y$2/100)</f>
        <v>1414.0318684931503</v>
      </c>
      <c r="P282" s="174">
        <v>1.25</v>
      </c>
      <c r="Q282" s="174">
        <f>M282*0.8*P282</f>
        <v>33.349808219178072</v>
      </c>
      <c r="R282" s="173">
        <f>Q282*53</f>
        <v>1767.5398356164378</v>
      </c>
      <c r="S282" s="173">
        <f>R282-O282</f>
        <v>353.50796712328747</v>
      </c>
      <c r="T282" s="111"/>
      <c r="U282" s="32">
        <f>O282*T282</f>
        <v>0</v>
      </c>
      <c r="V282" s="280">
        <v>3</v>
      </c>
      <c r="W282" s="137"/>
      <c r="X282" s="215"/>
      <c r="Y282" s="294">
        <v>47300</v>
      </c>
      <c r="Z282" s="183"/>
    </row>
    <row r="283" spans="1:26" s="3" customFormat="1" ht="12.75" customHeight="1">
      <c r="A283" s="309" t="s">
        <v>3852</v>
      </c>
      <c r="B283" s="314"/>
      <c r="C283" s="314"/>
      <c r="D283" s="311">
        <v>5999076267361</v>
      </c>
      <c r="E283" s="309">
        <v>10035010800</v>
      </c>
      <c r="F283" s="309">
        <v>2106909200</v>
      </c>
      <c r="G283" s="5" t="s">
        <v>170</v>
      </c>
      <c r="H283" s="81" t="s">
        <v>239</v>
      </c>
      <c r="I283" s="53" t="s">
        <v>3845</v>
      </c>
      <c r="J283" s="54" t="s">
        <v>580</v>
      </c>
      <c r="K283" s="5" t="s">
        <v>436</v>
      </c>
      <c r="L283" s="18">
        <v>6</v>
      </c>
      <c r="M283" s="206">
        <v>33.349808219178072</v>
      </c>
      <c r="N283" s="73"/>
      <c r="O283" s="197">
        <f t="shared" si="94"/>
        <v>1414.0318684931503</v>
      </c>
      <c r="P283" s="174">
        <v>1.25</v>
      </c>
      <c r="Q283" s="174">
        <f t="shared" si="109"/>
        <v>33.349808219178072</v>
      </c>
      <c r="R283" s="173">
        <f t="shared" si="110"/>
        <v>1767.5398356164378</v>
      </c>
      <c r="S283" s="173">
        <f t="shared" si="111"/>
        <v>353.50796712328747</v>
      </c>
      <c r="T283" s="111"/>
      <c r="U283" s="32">
        <f t="shared" si="95"/>
        <v>0</v>
      </c>
      <c r="V283" s="280"/>
      <c r="W283" s="137"/>
      <c r="X283" s="215"/>
      <c r="Y283" s="294"/>
      <c r="Z283" s="183"/>
    </row>
    <row r="284" spans="1:26" s="2" customFormat="1" ht="12.75" customHeight="1">
      <c r="A284" s="309" t="s">
        <v>4001</v>
      </c>
      <c r="B284" s="314"/>
      <c r="C284" s="314"/>
      <c r="D284" s="311">
        <v>5999076262687</v>
      </c>
      <c r="E284" s="309">
        <v>10035010300</v>
      </c>
      <c r="F284" s="315">
        <v>2106909200</v>
      </c>
      <c r="G284" s="80" t="s">
        <v>170</v>
      </c>
      <c r="H284" s="28" t="s">
        <v>239</v>
      </c>
      <c r="I284" s="53" t="s">
        <v>3845</v>
      </c>
      <c r="J284" s="316" t="s">
        <v>580</v>
      </c>
      <c r="K284" s="43" t="s">
        <v>725</v>
      </c>
      <c r="L284" s="78">
        <v>6</v>
      </c>
      <c r="M284" s="206">
        <v>33.349808219178072</v>
      </c>
      <c r="N284" s="73"/>
      <c r="O284" s="197">
        <f>(M284+M284*N284)*$Y$3*(1-$Y$2/100)</f>
        <v>1414.0318684931503</v>
      </c>
      <c r="P284" s="174">
        <v>1.25</v>
      </c>
      <c r="Q284" s="174">
        <f>M284*0.8*P284</f>
        <v>33.349808219178072</v>
      </c>
      <c r="R284" s="173">
        <f>Q284*53</f>
        <v>1767.5398356164378</v>
      </c>
      <c r="S284" s="173">
        <f>R284-O284</f>
        <v>353.50796712328747</v>
      </c>
      <c r="T284" s="111"/>
      <c r="U284" s="32">
        <f>O284*T284</f>
        <v>0</v>
      </c>
      <c r="V284" s="280">
        <v>3</v>
      </c>
      <c r="W284" s="137"/>
      <c r="X284" s="215"/>
      <c r="Y284" s="294">
        <v>47270</v>
      </c>
      <c r="Z284" s="199"/>
    </row>
    <row r="285" spans="1:26" s="2" customFormat="1" ht="12.75" customHeight="1">
      <c r="A285" s="309" t="s">
        <v>4002</v>
      </c>
      <c r="B285" s="314"/>
      <c r="C285" s="314"/>
      <c r="D285" s="311">
        <v>5999076263790</v>
      </c>
      <c r="E285" s="309">
        <v>10035010400</v>
      </c>
      <c r="F285" s="315">
        <v>2106909200</v>
      </c>
      <c r="G285" s="80" t="s">
        <v>170</v>
      </c>
      <c r="H285" s="28" t="s">
        <v>239</v>
      </c>
      <c r="I285" s="53" t="s">
        <v>3845</v>
      </c>
      <c r="J285" s="316" t="s">
        <v>580</v>
      </c>
      <c r="K285" s="43" t="s">
        <v>3984</v>
      </c>
      <c r="L285" s="78">
        <v>6</v>
      </c>
      <c r="M285" s="206">
        <v>33.349808219178072</v>
      </c>
      <c r="N285" s="73"/>
      <c r="O285" s="197">
        <f>(M285+M285*N285)*$Y$3*(1-$Y$2/100)</f>
        <v>1414.0318684931503</v>
      </c>
      <c r="P285" s="174">
        <v>1.25</v>
      </c>
      <c r="Q285" s="174">
        <f>M285*0.8*P285</f>
        <v>33.349808219178072</v>
      </c>
      <c r="R285" s="173">
        <f>Q285*53</f>
        <v>1767.5398356164378</v>
      </c>
      <c r="S285" s="173">
        <f>R285-O285</f>
        <v>353.50796712328747</v>
      </c>
      <c r="T285" s="111"/>
      <c r="U285" s="32">
        <f>O285*T285</f>
        <v>0</v>
      </c>
      <c r="V285" s="280">
        <v>1</v>
      </c>
      <c r="W285" s="137"/>
      <c r="X285" s="215"/>
      <c r="Y285" s="294">
        <v>47270</v>
      </c>
      <c r="Z285" s="199"/>
    </row>
    <row r="286" spans="1:26" s="2" customFormat="1" ht="12.75" customHeight="1">
      <c r="A286" s="309" t="s">
        <v>4003</v>
      </c>
      <c r="B286" s="314"/>
      <c r="C286" s="314"/>
      <c r="D286" s="311">
        <v>5999076263806</v>
      </c>
      <c r="E286" s="309">
        <v>10035010500</v>
      </c>
      <c r="F286" s="315">
        <v>2106909200</v>
      </c>
      <c r="G286" s="80" t="s">
        <v>170</v>
      </c>
      <c r="H286" s="28" t="s">
        <v>239</v>
      </c>
      <c r="I286" s="53" t="s">
        <v>3845</v>
      </c>
      <c r="J286" s="316" t="s">
        <v>580</v>
      </c>
      <c r="K286" s="43" t="s">
        <v>138</v>
      </c>
      <c r="L286" s="78">
        <v>6</v>
      </c>
      <c r="M286" s="206">
        <v>33.349808219178072</v>
      </c>
      <c r="N286" s="73"/>
      <c r="O286" s="197">
        <f>(M286+M286*N286)*$Y$3*(1-$Y$2/100)</f>
        <v>1414.0318684931503</v>
      </c>
      <c r="P286" s="174">
        <v>1.25</v>
      </c>
      <c r="Q286" s="174">
        <f>M286*0.8*P286</f>
        <v>33.349808219178072</v>
      </c>
      <c r="R286" s="173">
        <f>Q286*53</f>
        <v>1767.5398356164378</v>
      </c>
      <c r="S286" s="173">
        <f>R286-O286</f>
        <v>353.50796712328747</v>
      </c>
      <c r="T286" s="111"/>
      <c r="U286" s="32">
        <f>O286*T286</f>
        <v>0</v>
      </c>
      <c r="V286" s="280">
        <v>3</v>
      </c>
      <c r="W286" s="137"/>
      <c r="X286" s="215"/>
      <c r="Y286" s="294">
        <v>47270</v>
      </c>
      <c r="Z286" s="199"/>
    </row>
    <row r="287" spans="1:26" s="3" customFormat="1" ht="12.75" customHeight="1">
      <c r="A287" s="309" t="s">
        <v>3850</v>
      </c>
      <c r="B287" s="314"/>
      <c r="C287" s="314"/>
      <c r="D287" s="311">
        <v>5999076263813</v>
      </c>
      <c r="E287" s="309">
        <v>10035010600</v>
      </c>
      <c r="F287" s="309">
        <v>2106909200</v>
      </c>
      <c r="G287" s="5" t="s">
        <v>170</v>
      </c>
      <c r="H287" s="81" t="s">
        <v>239</v>
      </c>
      <c r="I287" s="53" t="s">
        <v>3845</v>
      </c>
      <c r="J287" s="54" t="s">
        <v>580</v>
      </c>
      <c r="K287" s="5" t="s">
        <v>727</v>
      </c>
      <c r="L287" s="18">
        <v>6</v>
      </c>
      <c r="M287" s="206">
        <v>33.349808219178072</v>
      </c>
      <c r="N287" s="73"/>
      <c r="O287" s="197">
        <f>(M287+M287*N287)*$Y$3*(1-$Y$2/100)</f>
        <v>1414.0318684931503</v>
      </c>
      <c r="P287" s="174">
        <v>1.25</v>
      </c>
      <c r="Q287" s="174">
        <f>M287*0.8*P287</f>
        <v>33.349808219178072</v>
      </c>
      <c r="R287" s="173">
        <f>Q287*53</f>
        <v>1767.5398356164378</v>
      </c>
      <c r="S287" s="173">
        <f>R287-O287</f>
        <v>353.50796712328747</v>
      </c>
      <c r="T287" s="111"/>
      <c r="U287" s="32">
        <f>O287*T287</f>
        <v>0</v>
      </c>
      <c r="V287" s="280">
        <v>2</v>
      </c>
      <c r="W287" s="137"/>
      <c r="X287" s="215"/>
      <c r="Y287" s="294">
        <v>47270</v>
      </c>
      <c r="Z287" s="183"/>
    </row>
    <row r="288" spans="1:26" s="46" customFormat="1" ht="13.5" customHeight="1">
      <c r="A288" s="309" t="s">
        <v>1631</v>
      </c>
      <c r="B288" s="314"/>
      <c r="C288" s="314">
        <v>1021724</v>
      </c>
      <c r="D288" s="311">
        <v>5999076244706</v>
      </c>
      <c r="E288" s="309">
        <v>10032010100</v>
      </c>
      <c r="F288" s="309">
        <v>2106909200</v>
      </c>
      <c r="G288" s="5" t="s">
        <v>170</v>
      </c>
      <c r="H288" s="327" t="s">
        <v>239</v>
      </c>
      <c r="I288" s="53" t="s">
        <v>1079</v>
      </c>
      <c r="J288" s="54" t="s">
        <v>603</v>
      </c>
      <c r="K288" s="43" t="s">
        <v>78</v>
      </c>
      <c r="L288" s="12">
        <v>10</v>
      </c>
      <c r="M288" s="206">
        <v>35.48761643835617</v>
      </c>
      <c r="N288" s="73"/>
      <c r="O288" s="197">
        <f t="shared" si="94"/>
        <v>1504.6749369863019</v>
      </c>
      <c r="P288" s="174">
        <v>1.25</v>
      </c>
      <c r="Q288" s="174">
        <f t="shared" ref="Q288:Q325" si="112">M288*0.8*P288</f>
        <v>35.48761643835617</v>
      </c>
      <c r="R288" s="173">
        <f t="shared" si="90"/>
        <v>1880.8436712328771</v>
      </c>
      <c r="S288" s="173">
        <f t="shared" si="108"/>
        <v>376.16873424657524</v>
      </c>
      <c r="T288" s="153"/>
      <c r="U288" s="32">
        <f t="shared" si="95"/>
        <v>0</v>
      </c>
      <c r="V288" s="280">
        <v>6</v>
      </c>
      <c r="W288" s="137"/>
      <c r="X288" s="216"/>
      <c r="Y288" s="294">
        <v>47270</v>
      </c>
      <c r="Z288" s="177"/>
    </row>
    <row r="289" spans="1:26" s="45" customFormat="1" ht="12.75" customHeight="1">
      <c r="A289" s="309" t="s">
        <v>3868</v>
      </c>
      <c r="B289" s="314"/>
      <c r="C289" s="314"/>
      <c r="D289" s="311">
        <v>5999076265497</v>
      </c>
      <c r="E289" s="309">
        <v>26036010000</v>
      </c>
      <c r="F289" s="309">
        <v>2106909200</v>
      </c>
      <c r="G289" s="129" t="s">
        <v>170</v>
      </c>
      <c r="H289" s="327" t="s">
        <v>239</v>
      </c>
      <c r="I289" s="53" t="s">
        <v>3878</v>
      </c>
      <c r="J289" s="105" t="s">
        <v>635</v>
      </c>
      <c r="K289" s="320"/>
      <c r="L289" s="15">
        <v>6</v>
      </c>
      <c r="M289" s="206">
        <v>26.665594520547952</v>
      </c>
      <c r="N289" s="73"/>
      <c r="O289" s="197">
        <f>(M289+M289*N289)*$Y$3*(1-$Y$2/100)</f>
        <v>1130.6212076712334</v>
      </c>
      <c r="P289" s="174">
        <v>1.25</v>
      </c>
      <c r="Q289" s="174">
        <f>M289*0.8*P289</f>
        <v>26.665594520547952</v>
      </c>
      <c r="R289" s="173">
        <f>Q289*53</f>
        <v>1413.2765095890416</v>
      </c>
      <c r="S289" s="173">
        <f>R289-O289</f>
        <v>282.65530191780817</v>
      </c>
      <c r="T289" s="111"/>
      <c r="U289" s="32">
        <f>O289*T289</f>
        <v>0</v>
      </c>
      <c r="V289" s="280">
        <v>13</v>
      </c>
      <c r="W289" s="357"/>
      <c r="X289" s="215"/>
      <c r="Y289" s="294">
        <v>47209</v>
      </c>
      <c r="Z289" s="199"/>
    </row>
    <row r="290" spans="1:26" s="2" customFormat="1" ht="12.75" customHeight="1">
      <c r="A290" s="309" t="s">
        <v>4005</v>
      </c>
      <c r="B290" s="314"/>
      <c r="C290" s="314"/>
      <c r="D290" s="311">
        <v>5999076250936</v>
      </c>
      <c r="E290" s="309">
        <v>10008040230</v>
      </c>
      <c r="F290" s="315">
        <v>1806909000</v>
      </c>
      <c r="G290" s="80" t="s">
        <v>170</v>
      </c>
      <c r="H290" s="28" t="s">
        <v>239</v>
      </c>
      <c r="I290" s="53" t="s">
        <v>3987</v>
      </c>
      <c r="J290" s="316" t="s">
        <v>603</v>
      </c>
      <c r="K290" s="43" t="s">
        <v>685</v>
      </c>
      <c r="L290" s="78">
        <v>10</v>
      </c>
      <c r="M290" s="206">
        <v>14.921901369863011</v>
      </c>
      <c r="N290" s="73"/>
      <c r="O290" s="197">
        <f>(M290+M290*N290)*$Y$3*(1-$Y$2/100)</f>
        <v>632.68861808219174</v>
      </c>
      <c r="P290" s="174">
        <v>1.35</v>
      </c>
      <c r="Q290" s="174">
        <f>M290*0.8*P290</f>
        <v>16.115653479452057</v>
      </c>
      <c r="R290" s="173">
        <f>Q290*53</f>
        <v>854.12963441095906</v>
      </c>
      <c r="S290" s="173">
        <f>R290-O290</f>
        <v>221.44101632876732</v>
      </c>
      <c r="T290" s="111"/>
      <c r="U290" s="32">
        <f>O290*T290</f>
        <v>0</v>
      </c>
      <c r="V290" s="280" t="s">
        <v>4119</v>
      </c>
      <c r="W290" s="137"/>
      <c r="X290" s="215"/>
      <c r="Y290" s="294">
        <v>47270</v>
      </c>
      <c r="Z290" s="199"/>
    </row>
    <row r="291" spans="1:26" s="2" customFormat="1" ht="12.75" customHeight="1">
      <c r="A291" s="309" t="s">
        <v>4022</v>
      </c>
      <c r="B291" s="314"/>
      <c r="C291" s="314"/>
      <c r="D291" s="311">
        <v>5999076250929</v>
      </c>
      <c r="E291" s="309">
        <v>10008040130</v>
      </c>
      <c r="F291" s="315">
        <v>2106909200</v>
      </c>
      <c r="G291" s="80" t="s">
        <v>170</v>
      </c>
      <c r="H291" s="28" t="s">
        <v>239</v>
      </c>
      <c r="I291" s="53" t="s">
        <v>3987</v>
      </c>
      <c r="J291" s="316" t="s">
        <v>603</v>
      </c>
      <c r="K291" s="43" t="s">
        <v>32</v>
      </c>
      <c r="L291" s="78">
        <v>10</v>
      </c>
      <c r="M291" s="206">
        <v>14.921901369863011</v>
      </c>
      <c r="N291" s="73"/>
      <c r="O291" s="197">
        <f>(M291+M291*N291)*$Y$3*(1-$Y$2/100)</f>
        <v>632.68861808219174</v>
      </c>
      <c r="P291" s="174">
        <v>1.35</v>
      </c>
      <c r="Q291" s="174">
        <f>M291*0.8*P291</f>
        <v>16.115653479452057</v>
      </c>
      <c r="R291" s="173">
        <f>Q291*53</f>
        <v>854.12963441095906</v>
      </c>
      <c r="S291" s="173">
        <f>R291-O291</f>
        <v>221.44101632876732</v>
      </c>
      <c r="T291" s="111"/>
      <c r="U291" s="32">
        <f>O291*T291</f>
        <v>0</v>
      </c>
      <c r="V291" s="280"/>
      <c r="W291" s="137"/>
      <c r="X291" s="215"/>
      <c r="Y291" s="294"/>
      <c r="Z291" s="199"/>
    </row>
    <row r="292" spans="1:26" s="2" customFormat="1" ht="12.75" customHeight="1">
      <c r="A292" s="309" t="s">
        <v>4006</v>
      </c>
      <c r="B292" s="314"/>
      <c r="C292" s="314"/>
      <c r="D292" s="311">
        <v>5999076250943</v>
      </c>
      <c r="E292" s="309">
        <v>10008040330</v>
      </c>
      <c r="F292" s="315">
        <v>2106909200</v>
      </c>
      <c r="G292" s="80" t="s">
        <v>170</v>
      </c>
      <c r="H292" s="28" t="s">
        <v>239</v>
      </c>
      <c r="I292" s="53" t="s">
        <v>3987</v>
      </c>
      <c r="J292" s="316" t="s">
        <v>603</v>
      </c>
      <c r="K292" s="43" t="s">
        <v>3986</v>
      </c>
      <c r="L292" s="78">
        <v>10</v>
      </c>
      <c r="M292" s="206">
        <v>14.921901369863011</v>
      </c>
      <c r="N292" s="73"/>
      <c r="O292" s="197">
        <f>(M292+M292*N292)*$Y$3*(1-$Y$2/100)</f>
        <v>632.68861808219174</v>
      </c>
      <c r="P292" s="174">
        <v>1.35</v>
      </c>
      <c r="Q292" s="174">
        <f>M292*0.8*P292</f>
        <v>16.115653479452057</v>
      </c>
      <c r="R292" s="173">
        <f>Q292*53</f>
        <v>854.12963441095906</v>
      </c>
      <c r="S292" s="173">
        <f>R292-O292</f>
        <v>221.44101632876732</v>
      </c>
      <c r="T292" s="111"/>
      <c r="U292" s="32">
        <f>O292*T292</f>
        <v>0</v>
      </c>
      <c r="V292" s="280" t="s">
        <v>4119</v>
      </c>
      <c r="W292" s="137"/>
      <c r="X292" s="215"/>
      <c r="Y292" s="294">
        <v>47239</v>
      </c>
      <c r="Z292" s="199"/>
    </row>
    <row r="293" spans="1:26" s="46" customFormat="1" ht="12.75" customHeight="1">
      <c r="A293" s="309" t="s">
        <v>1632</v>
      </c>
      <c r="B293" s="314">
        <v>80998759</v>
      </c>
      <c r="C293" s="314">
        <v>984721</v>
      </c>
      <c r="D293" s="311">
        <v>5999076227952</v>
      </c>
      <c r="E293" s="309">
        <v>10008030230</v>
      </c>
      <c r="F293" s="315">
        <v>1806909000</v>
      </c>
      <c r="G293" s="80" t="s">
        <v>170</v>
      </c>
      <c r="H293" s="79" t="s">
        <v>239</v>
      </c>
      <c r="I293" s="53" t="s">
        <v>4</v>
      </c>
      <c r="J293" s="104" t="s">
        <v>594</v>
      </c>
      <c r="K293" s="43" t="s">
        <v>213</v>
      </c>
      <c r="L293" s="14">
        <v>10</v>
      </c>
      <c r="M293" s="206">
        <v>24.941095890410956</v>
      </c>
      <c r="N293" s="73"/>
      <c r="O293" s="197">
        <f t="shared" si="94"/>
        <v>1057.5024657534248</v>
      </c>
      <c r="P293" s="174">
        <v>1.25</v>
      </c>
      <c r="Q293" s="174">
        <f t="shared" si="112"/>
        <v>24.941095890410956</v>
      </c>
      <c r="R293" s="173">
        <f t="shared" si="90"/>
        <v>1321.8780821917808</v>
      </c>
      <c r="S293" s="173">
        <f t="shared" si="106"/>
        <v>264.37561643835602</v>
      </c>
      <c r="T293" s="111"/>
      <c r="U293" s="32">
        <f t="shared" si="95"/>
        <v>0</v>
      </c>
      <c r="V293" s="280" t="s">
        <v>4119</v>
      </c>
      <c r="W293" s="156" t="s">
        <v>254</v>
      </c>
      <c r="X293" s="215"/>
      <c r="Y293" s="294">
        <v>47300</v>
      </c>
      <c r="Z293" s="151"/>
    </row>
    <row r="294" spans="1:26" s="46" customFormat="1" ht="12.75" customHeight="1">
      <c r="A294" s="309" t="s">
        <v>1633</v>
      </c>
      <c r="B294" s="314">
        <v>80998760</v>
      </c>
      <c r="C294" s="314">
        <v>984722</v>
      </c>
      <c r="D294" s="311">
        <v>5999076227945</v>
      </c>
      <c r="E294" s="309">
        <v>10008030130</v>
      </c>
      <c r="F294" s="315">
        <v>2106909200</v>
      </c>
      <c r="G294" s="80" t="s">
        <v>170</v>
      </c>
      <c r="H294" s="79" t="s">
        <v>239</v>
      </c>
      <c r="I294" s="53" t="s">
        <v>4</v>
      </c>
      <c r="J294" s="104" t="s">
        <v>594</v>
      </c>
      <c r="K294" s="43" t="s">
        <v>32</v>
      </c>
      <c r="L294" s="14">
        <v>10</v>
      </c>
      <c r="M294" s="206">
        <v>24.941095890410956</v>
      </c>
      <c r="N294" s="73"/>
      <c r="O294" s="197">
        <f t="shared" si="94"/>
        <v>1057.5024657534248</v>
      </c>
      <c r="P294" s="174">
        <v>1.25</v>
      </c>
      <c r="Q294" s="174">
        <f t="shared" si="112"/>
        <v>24.941095890410956</v>
      </c>
      <c r="R294" s="173">
        <f t="shared" si="90"/>
        <v>1321.8780821917808</v>
      </c>
      <c r="S294" s="173">
        <f t="shared" si="106"/>
        <v>264.37561643835602</v>
      </c>
      <c r="T294" s="111"/>
      <c r="U294" s="32">
        <f t="shared" si="95"/>
        <v>0</v>
      </c>
      <c r="V294" s="280">
        <v>24</v>
      </c>
      <c r="W294" s="155" t="s">
        <v>253</v>
      </c>
      <c r="X294" s="215"/>
      <c r="Y294" s="294">
        <v>47300</v>
      </c>
      <c r="Z294" s="177"/>
    </row>
    <row r="295" spans="1:26" s="46" customFormat="1" ht="12.75" customHeight="1">
      <c r="A295" s="309" t="s">
        <v>1634</v>
      </c>
      <c r="B295" s="314">
        <v>80998761</v>
      </c>
      <c r="C295" s="314">
        <v>984724</v>
      </c>
      <c r="D295" s="311">
        <v>5999076227969</v>
      </c>
      <c r="E295" s="309">
        <v>10008030330</v>
      </c>
      <c r="F295" s="315">
        <v>2106909200</v>
      </c>
      <c r="G295" s="5" t="s">
        <v>170</v>
      </c>
      <c r="H295" s="79" t="s">
        <v>239</v>
      </c>
      <c r="I295" s="53" t="s">
        <v>4</v>
      </c>
      <c r="J295" s="104" t="s">
        <v>594</v>
      </c>
      <c r="K295" s="43" t="s">
        <v>110</v>
      </c>
      <c r="L295" s="14">
        <v>10</v>
      </c>
      <c r="M295" s="206">
        <v>24.941095890410956</v>
      </c>
      <c r="N295" s="73"/>
      <c r="O295" s="197">
        <f t="shared" si="94"/>
        <v>1057.5024657534248</v>
      </c>
      <c r="P295" s="174">
        <v>1.25</v>
      </c>
      <c r="Q295" s="174">
        <f t="shared" si="112"/>
        <v>24.941095890410956</v>
      </c>
      <c r="R295" s="173">
        <f t="shared" si="90"/>
        <v>1321.8780821917808</v>
      </c>
      <c r="S295" s="173">
        <f t="shared" si="106"/>
        <v>264.37561643835602</v>
      </c>
      <c r="T295" s="111"/>
      <c r="U295" s="32">
        <f t="shared" si="95"/>
        <v>0</v>
      </c>
      <c r="V295" s="280">
        <v>50</v>
      </c>
      <c r="W295" s="155" t="s">
        <v>253</v>
      </c>
      <c r="X295" s="215"/>
      <c r="Y295" s="294">
        <v>47270</v>
      </c>
      <c r="Z295" s="151"/>
    </row>
    <row r="296" spans="1:26" s="46" customFormat="1" ht="12.75" customHeight="1">
      <c r="A296" s="309" t="s">
        <v>1635</v>
      </c>
      <c r="B296" s="314">
        <v>80998762</v>
      </c>
      <c r="C296" s="314"/>
      <c r="D296" s="311">
        <v>5999076223701</v>
      </c>
      <c r="E296" s="309">
        <v>10008010230</v>
      </c>
      <c r="F296" s="315">
        <v>1806209500</v>
      </c>
      <c r="G296" s="5" t="s">
        <v>170</v>
      </c>
      <c r="H296" s="79" t="s">
        <v>239</v>
      </c>
      <c r="I296" s="53" t="s">
        <v>4</v>
      </c>
      <c r="J296" s="104" t="s">
        <v>608</v>
      </c>
      <c r="K296" s="43" t="s">
        <v>213</v>
      </c>
      <c r="L296" s="14">
        <v>2</v>
      </c>
      <c r="M296" s="206">
        <v>76.961095890410959</v>
      </c>
      <c r="N296" s="73"/>
      <c r="O296" s="197">
        <f t="shared" si="94"/>
        <v>3263.1504657534247</v>
      </c>
      <c r="P296" s="174">
        <v>1.2</v>
      </c>
      <c r="Q296" s="174">
        <f t="shared" si="112"/>
        <v>73.882652054794519</v>
      </c>
      <c r="R296" s="173">
        <f t="shared" si="90"/>
        <v>3915.7805589041095</v>
      </c>
      <c r="S296" s="173">
        <f t="shared" si="106"/>
        <v>652.63009315068484</v>
      </c>
      <c r="T296" s="111"/>
      <c r="U296" s="32">
        <f t="shared" si="95"/>
        <v>0</v>
      </c>
      <c r="V296" s="280">
        <v>29</v>
      </c>
      <c r="W296" s="155" t="s">
        <v>253</v>
      </c>
      <c r="X296" s="215"/>
      <c r="Y296" s="294">
        <v>47300</v>
      </c>
      <c r="Z296" s="151"/>
    </row>
    <row r="297" spans="1:26" s="46" customFormat="1" ht="12.75" customHeight="1">
      <c r="A297" s="309" t="s">
        <v>1636</v>
      </c>
      <c r="B297" s="314">
        <v>80998763</v>
      </c>
      <c r="C297" s="314"/>
      <c r="D297" s="311">
        <v>5999076223695</v>
      </c>
      <c r="E297" s="309">
        <v>10008010130</v>
      </c>
      <c r="F297" s="315">
        <v>2106909200</v>
      </c>
      <c r="G297" s="5" t="s">
        <v>170</v>
      </c>
      <c r="H297" s="79" t="s">
        <v>239</v>
      </c>
      <c r="I297" s="53" t="s">
        <v>4</v>
      </c>
      <c r="J297" s="104" t="s">
        <v>608</v>
      </c>
      <c r="K297" s="43" t="s">
        <v>163</v>
      </c>
      <c r="L297" s="14">
        <v>2</v>
      </c>
      <c r="M297" s="206">
        <v>76.961095890410959</v>
      </c>
      <c r="N297" s="73"/>
      <c r="O297" s="197">
        <f t="shared" si="94"/>
        <v>3263.1504657534247</v>
      </c>
      <c r="P297" s="174">
        <v>1.2</v>
      </c>
      <c r="Q297" s="174">
        <f t="shared" si="112"/>
        <v>73.882652054794519</v>
      </c>
      <c r="R297" s="173">
        <f t="shared" ref="R297:R361" si="113">Q297*53</f>
        <v>3915.7805589041095</v>
      </c>
      <c r="S297" s="173">
        <f t="shared" si="106"/>
        <v>652.63009315068484</v>
      </c>
      <c r="T297" s="111"/>
      <c r="U297" s="32">
        <f t="shared" si="95"/>
        <v>0</v>
      </c>
      <c r="V297" s="280"/>
      <c r="W297" s="155" t="s">
        <v>253</v>
      </c>
      <c r="X297" s="215"/>
      <c r="Y297" s="294"/>
      <c r="Z297" s="151"/>
    </row>
    <row r="298" spans="1:26" s="46" customFormat="1" ht="12.75" customHeight="1">
      <c r="A298" s="309" t="s">
        <v>1637</v>
      </c>
      <c r="B298" s="314">
        <v>80998764</v>
      </c>
      <c r="C298" s="314"/>
      <c r="D298" s="311">
        <v>5999076223718</v>
      </c>
      <c r="E298" s="309">
        <v>10008010330</v>
      </c>
      <c r="F298" s="315">
        <v>2106909200</v>
      </c>
      <c r="G298" s="5" t="s">
        <v>170</v>
      </c>
      <c r="H298" s="79" t="s">
        <v>239</v>
      </c>
      <c r="I298" s="53" t="s">
        <v>4</v>
      </c>
      <c r="J298" s="104" t="s">
        <v>608</v>
      </c>
      <c r="K298" s="43" t="s">
        <v>111</v>
      </c>
      <c r="L298" s="14">
        <v>2</v>
      </c>
      <c r="M298" s="206">
        <v>76.961095890410959</v>
      </c>
      <c r="N298" s="73"/>
      <c r="O298" s="197">
        <f t="shared" si="94"/>
        <v>3263.1504657534247</v>
      </c>
      <c r="P298" s="174">
        <v>1.2</v>
      </c>
      <c r="Q298" s="174">
        <f t="shared" si="112"/>
        <v>73.882652054794519</v>
      </c>
      <c r="R298" s="173">
        <f t="shared" si="113"/>
        <v>3915.7805589041095</v>
      </c>
      <c r="S298" s="173">
        <f t="shared" si="106"/>
        <v>652.63009315068484</v>
      </c>
      <c r="T298" s="111"/>
      <c r="U298" s="32">
        <f t="shared" si="95"/>
        <v>0</v>
      </c>
      <c r="V298" s="280">
        <v>4</v>
      </c>
      <c r="W298" s="155" t="s">
        <v>253</v>
      </c>
      <c r="X298" s="215"/>
      <c r="Y298" s="294">
        <v>47300</v>
      </c>
      <c r="Z298" s="151"/>
    </row>
    <row r="299" spans="1:26" s="46" customFormat="1" ht="12.75" customHeight="1">
      <c r="A299" s="309" t="s">
        <v>1638</v>
      </c>
      <c r="B299" s="314"/>
      <c r="C299" s="314">
        <v>1021725</v>
      </c>
      <c r="D299" s="311">
        <v>5999076240647</v>
      </c>
      <c r="E299" s="309">
        <v>10024010000</v>
      </c>
      <c r="F299" s="315">
        <v>2106909200</v>
      </c>
      <c r="G299" s="5" t="s">
        <v>170</v>
      </c>
      <c r="H299" s="8" t="s">
        <v>239</v>
      </c>
      <c r="I299" s="53" t="s">
        <v>975</v>
      </c>
      <c r="J299" s="54" t="s">
        <v>603</v>
      </c>
      <c r="K299" s="43" t="s">
        <v>292</v>
      </c>
      <c r="L299" s="93">
        <v>10</v>
      </c>
      <c r="M299" s="206">
        <v>19.952876712328766</v>
      </c>
      <c r="N299" s="73"/>
      <c r="O299" s="197">
        <f t="shared" si="94"/>
        <v>846.00197260273967</v>
      </c>
      <c r="P299" s="174">
        <v>1.3</v>
      </c>
      <c r="Q299" s="174">
        <f t="shared" si="112"/>
        <v>20.750991780821916</v>
      </c>
      <c r="R299" s="173">
        <f t="shared" si="113"/>
        <v>1099.8025643835615</v>
      </c>
      <c r="S299" s="173">
        <f t="shared" ref="S299:S357" si="114">R299-O299</f>
        <v>253.80059178082183</v>
      </c>
      <c r="T299" s="111"/>
      <c r="U299" s="32">
        <f t="shared" si="95"/>
        <v>0</v>
      </c>
      <c r="V299" s="280"/>
      <c r="W299" s="133" t="s">
        <v>249</v>
      </c>
      <c r="X299" s="215"/>
      <c r="Y299" s="294"/>
      <c r="Z299" s="151"/>
    </row>
    <row r="300" spans="1:26" ht="12.75" customHeight="1">
      <c r="A300" s="309" t="s">
        <v>1639</v>
      </c>
      <c r="B300" s="314">
        <v>80998765</v>
      </c>
      <c r="C300" s="314">
        <v>1021726</v>
      </c>
      <c r="D300" s="311">
        <v>5999076228362</v>
      </c>
      <c r="E300" s="309">
        <v>10024010400</v>
      </c>
      <c r="F300" s="315">
        <v>1806909000</v>
      </c>
      <c r="G300" s="5" t="s">
        <v>170</v>
      </c>
      <c r="H300" s="79" t="s">
        <v>239</v>
      </c>
      <c r="I300" s="53" t="s">
        <v>443</v>
      </c>
      <c r="J300" s="104" t="s">
        <v>603</v>
      </c>
      <c r="K300" s="147" t="s">
        <v>134</v>
      </c>
      <c r="L300" s="14">
        <v>10</v>
      </c>
      <c r="M300" s="206">
        <v>19.952876712328766</v>
      </c>
      <c r="N300" s="73"/>
      <c r="O300" s="197">
        <f t="shared" si="94"/>
        <v>846.00197260273967</v>
      </c>
      <c r="P300" s="174">
        <v>1.3</v>
      </c>
      <c r="Q300" s="174">
        <f t="shared" si="112"/>
        <v>20.750991780821916</v>
      </c>
      <c r="R300" s="173">
        <f t="shared" si="113"/>
        <v>1099.8025643835615</v>
      </c>
      <c r="S300" s="173">
        <f t="shared" si="114"/>
        <v>253.80059178082183</v>
      </c>
      <c r="T300" s="111"/>
      <c r="U300" s="32">
        <f t="shared" si="95"/>
        <v>0</v>
      </c>
      <c r="V300" s="280">
        <v>9</v>
      </c>
      <c r="W300" s="136" t="s">
        <v>251</v>
      </c>
      <c r="X300" s="269"/>
      <c r="Y300" s="294">
        <v>47270</v>
      </c>
      <c r="Z300" s="182"/>
    </row>
    <row r="301" spans="1:26" ht="12.75" customHeight="1">
      <c r="A301" s="309" t="s">
        <v>1640</v>
      </c>
      <c r="B301" s="314">
        <v>80998766</v>
      </c>
      <c r="C301" s="314">
        <v>1021727</v>
      </c>
      <c r="D301" s="311">
        <v>5999076228379</v>
      </c>
      <c r="E301" s="309">
        <v>10024010500</v>
      </c>
      <c r="F301" s="309">
        <v>2106909200</v>
      </c>
      <c r="G301" s="80" t="s">
        <v>170</v>
      </c>
      <c r="H301" s="79" t="s">
        <v>239</v>
      </c>
      <c r="I301" s="53" t="s">
        <v>443</v>
      </c>
      <c r="J301" s="104" t="s">
        <v>603</v>
      </c>
      <c r="K301" s="147" t="s">
        <v>49</v>
      </c>
      <c r="L301" s="14">
        <v>10</v>
      </c>
      <c r="M301" s="206">
        <v>19.952876712328766</v>
      </c>
      <c r="N301" s="73"/>
      <c r="O301" s="197">
        <f t="shared" si="94"/>
        <v>846.00197260273967</v>
      </c>
      <c r="P301" s="174">
        <v>1.3</v>
      </c>
      <c r="Q301" s="174">
        <f t="shared" si="112"/>
        <v>20.750991780821916</v>
      </c>
      <c r="R301" s="173">
        <f t="shared" si="113"/>
        <v>1099.8025643835615</v>
      </c>
      <c r="S301" s="173">
        <f t="shared" si="114"/>
        <v>253.80059178082183</v>
      </c>
      <c r="T301" s="111"/>
      <c r="U301" s="32">
        <f t="shared" si="95"/>
        <v>0</v>
      </c>
      <c r="V301" s="280">
        <v>1</v>
      </c>
      <c r="W301" s="136" t="s">
        <v>251</v>
      </c>
      <c r="X301" s="269"/>
      <c r="Y301" s="294">
        <v>47270</v>
      </c>
      <c r="Z301" s="182"/>
    </row>
    <row r="302" spans="1:26" ht="12.75" customHeight="1">
      <c r="A302" s="309" t="s">
        <v>1641</v>
      </c>
      <c r="B302" s="314">
        <v>80998767</v>
      </c>
      <c r="C302" s="314">
        <v>1021728</v>
      </c>
      <c r="D302" s="311">
        <v>5999076228386</v>
      </c>
      <c r="E302" s="309">
        <v>10024010600</v>
      </c>
      <c r="F302" s="309">
        <v>2106909200</v>
      </c>
      <c r="G302" s="80" t="s">
        <v>170</v>
      </c>
      <c r="H302" s="79" t="s">
        <v>239</v>
      </c>
      <c r="I302" s="53" t="s">
        <v>443</v>
      </c>
      <c r="J302" s="104" t="s">
        <v>603</v>
      </c>
      <c r="K302" s="147" t="s">
        <v>45</v>
      </c>
      <c r="L302" s="14">
        <v>10</v>
      </c>
      <c r="M302" s="206">
        <v>19.952876712328766</v>
      </c>
      <c r="N302" s="73"/>
      <c r="O302" s="197">
        <f t="shared" si="94"/>
        <v>846.00197260273967</v>
      </c>
      <c r="P302" s="174">
        <v>1.3</v>
      </c>
      <c r="Q302" s="174">
        <f t="shared" si="112"/>
        <v>20.750991780821916</v>
      </c>
      <c r="R302" s="173">
        <f t="shared" si="113"/>
        <v>1099.8025643835615</v>
      </c>
      <c r="S302" s="173">
        <f t="shared" si="114"/>
        <v>253.80059178082183</v>
      </c>
      <c r="T302" s="111"/>
      <c r="U302" s="32">
        <f t="shared" si="95"/>
        <v>0</v>
      </c>
      <c r="V302" s="280"/>
      <c r="W302" s="136" t="s">
        <v>251</v>
      </c>
      <c r="X302" s="269"/>
      <c r="Y302" s="294"/>
      <c r="Z302" s="182"/>
    </row>
    <row r="303" spans="1:26" s="46" customFormat="1" ht="12.75" customHeight="1">
      <c r="A303" s="309" t="s">
        <v>1642</v>
      </c>
      <c r="B303" s="314">
        <v>80998769</v>
      </c>
      <c r="C303" s="314">
        <v>1021729</v>
      </c>
      <c r="D303" s="311">
        <v>5999076234813</v>
      </c>
      <c r="E303" s="309">
        <v>10024010800</v>
      </c>
      <c r="F303" s="315">
        <v>2106909200</v>
      </c>
      <c r="G303" s="5" t="s">
        <v>170</v>
      </c>
      <c r="H303" s="79" t="s">
        <v>239</v>
      </c>
      <c r="I303" s="53" t="s">
        <v>443</v>
      </c>
      <c r="J303" s="54" t="s">
        <v>603</v>
      </c>
      <c r="K303" s="43" t="s">
        <v>214</v>
      </c>
      <c r="L303" s="93">
        <v>10</v>
      </c>
      <c r="M303" s="206">
        <v>19.952876712328766</v>
      </c>
      <c r="N303" s="73"/>
      <c r="O303" s="197">
        <f t="shared" si="94"/>
        <v>846.00197260273967</v>
      </c>
      <c r="P303" s="174">
        <v>1.3</v>
      </c>
      <c r="Q303" s="174">
        <f t="shared" si="112"/>
        <v>20.750991780821916</v>
      </c>
      <c r="R303" s="173">
        <f t="shared" si="113"/>
        <v>1099.8025643835615</v>
      </c>
      <c r="S303" s="173">
        <f t="shared" si="114"/>
        <v>253.80059178082183</v>
      </c>
      <c r="T303" s="111"/>
      <c r="U303" s="32">
        <f t="shared" si="95"/>
        <v>0</v>
      </c>
      <c r="V303" s="280">
        <v>15</v>
      </c>
      <c r="W303" s="136" t="s">
        <v>251</v>
      </c>
      <c r="X303" s="269"/>
      <c r="Y303" s="294">
        <v>47270</v>
      </c>
      <c r="Z303" s="151"/>
    </row>
    <row r="304" spans="1:26" s="46" customFormat="1" ht="12.75" customHeight="1">
      <c r="A304" s="309" t="s">
        <v>1643</v>
      </c>
      <c r="B304" s="314">
        <v>80998770</v>
      </c>
      <c r="C304" s="314">
        <v>1021730</v>
      </c>
      <c r="D304" s="311">
        <v>5999076234820</v>
      </c>
      <c r="E304" s="309">
        <v>10024010900</v>
      </c>
      <c r="F304" s="315">
        <v>1806909000</v>
      </c>
      <c r="G304" s="5" t="s">
        <v>170</v>
      </c>
      <c r="H304" s="79" t="s">
        <v>239</v>
      </c>
      <c r="I304" s="53" t="s">
        <v>443</v>
      </c>
      <c r="J304" s="54" t="s">
        <v>603</v>
      </c>
      <c r="K304" s="43" t="s">
        <v>74</v>
      </c>
      <c r="L304" s="93">
        <v>10</v>
      </c>
      <c r="M304" s="206">
        <v>19.952876712328766</v>
      </c>
      <c r="N304" s="73"/>
      <c r="O304" s="197">
        <f t="shared" si="94"/>
        <v>846.00197260273967</v>
      </c>
      <c r="P304" s="174">
        <v>1.3</v>
      </c>
      <c r="Q304" s="174">
        <f t="shared" si="112"/>
        <v>20.750991780821916</v>
      </c>
      <c r="R304" s="173">
        <f t="shared" si="113"/>
        <v>1099.8025643835615</v>
      </c>
      <c r="S304" s="173">
        <f t="shared" si="114"/>
        <v>253.80059178082183</v>
      </c>
      <c r="T304" s="111"/>
      <c r="U304" s="32">
        <f t="shared" si="95"/>
        <v>0</v>
      </c>
      <c r="V304" s="280">
        <v>1</v>
      </c>
      <c r="W304" s="134" t="s">
        <v>250</v>
      </c>
      <c r="X304" s="269"/>
      <c r="Y304" s="294">
        <v>47270</v>
      </c>
      <c r="Z304" s="151"/>
    </row>
    <row r="305" spans="1:26" ht="12.75" customHeight="1">
      <c r="A305" s="309" t="s">
        <v>1644</v>
      </c>
      <c r="B305" s="314">
        <v>81154154</v>
      </c>
      <c r="C305" s="314">
        <v>984725</v>
      </c>
      <c r="D305" s="311">
        <v>5999076228393</v>
      </c>
      <c r="E305" s="309">
        <v>10024020400</v>
      </c>
      <c r="F305" s="315">
        <v>1806909000</v>
      </c>
      <c r="G305" s="5" t="s">
        <v>170</v>
      </c>
      <c r="H305" s="8" t="s">
        <v>239</v>
      </c>
      <c r="I305" s="53" t="s">
        <v>443</v>
      </c>
      <c r="J305" s="104" t="s">
        <v>609</v>
      </c>
      <c r="K305" s="147" t="s">
        <v>134</v>
      </c>
      <c r="L305" s="14">
        <v>50</v>
      </c>
      <c r="M305" s="206">
        <v>1.4252054794520548</v>
      </c>
      <c r="N305" s="73"/>
      <c r="O305" s="197">
        <f t="shared" si="94"/>
        <v>60.428712328767119</v>
      </c>
      <c r="P305" s="174">
        <v>1.4</v>
      </c>
      <c r="Q305" s="174">
        <f t="shared" si="112"/>
        <v>1.5962301369863015</v>
      </c>
      <c r="R305" s="173">
        <f t="shared" si="113"/>
        <v>84.600197260273973</v>
      </c>
      <c r="S305" s="173">
        <f t="shared" si="114"/>
        <v>24.171484931506853</v>
      </c>
      <c r="T305" s="111"/>
      <c r="U305" s="32">
        <f t="shared" si="95"/>
        <v>0</v>
      </c>
      <c r="V305" s="280">
        <v>23</v>
      </c>
      <c r="W305" s="136" t="s">
        <v>251</v>
      </c>
      <c r="X305" s="215"/>
      <c r="Y305" s="294">
        <v>47209</v>
      </c>
      <c r="Z305" s="182"/>
    </row>
    <row r="306" spans="1:26" ht="12.75" customHeight="1">
      <c r="A306" s="309" t="s">
        <v>1645</v>
      </c>
      <c r="B306" s="310">
        <v>81154155</v>
      </c>
      <c r="C306" s="314">
        <v>984726</v>
      </c>
      <c r="D306" s="311">
        <v>5999076228409</v>
      </c>
      <c r="E306" s="309">
        <v>10024020500</v>
      </c>
      <c r="F306" s="309">
        <v>2106909200</v>
      </c>
      <c r="G306" s="5" t="s">
        <v>170</v>
      </c>
      <c r="H306" s="8" t="s">
        <v>239</v>
      </c>
      <c r="I306" s="53" t="s">
        <v>443</v>
      </c>
      <c r="J306" s="104" t="s">
        <v>609</v>
      </c>
      <c r="K306" s="147" t="s">
        <v>49</v>
      </c>
      <c r="L306" s="14">
        <v>50</v>
      </c>
      <c r="M306" s="206">
        <v>1.4252054794520548</v>
      </c>
      <c r="N306" s="73"/>
      <c r="O306" s="197">
        <f t="shared" si="94"/>
        <v>60.428712328767119</v>
      </c>
      <c r="P306" s="174">
        <v>1.4</v>
      </c>
      <c r="Q306" s="174">
        <f t="shared" si="112"/>
        <v>1.5962301369863015</v>
      </c>
      <c r="R306" s="173">
        <f t="shared" si="113"/>
        <v>84.600197260273973</v>
      </c>
      <c r="S306" s="173">
        <f t="shared" si="114"/>
        <v>24.171484931506853</v>
      </c>
      <c r="T306" s="111"/>
      <c r="U306" s="32">
        <f t="shared" si="95"/>
        <v>0</v>
      </c>
      <c r="V306" s="280">
        <v>5</v>
      </c>
      <c r="W306" s="135" t="s">
        <v>252</v>
      </c>
      <c r="X306" s="215"/>
      <c r="Y306" s="294">
        <v>47178</v>
      </c>
      <c r="Z306" s="182"/>
    </row>
    <row r="307" spans="1:26" ht="12.75" customHeight="1">
      <c r="A307" s="309" t="s">
        <v>1646</v>
      </c>
      <c r="B307" s="310">
        <v>81154156</v>
      </c>
      <c r="C307" s="314">
        <v>984727</v>
      </c>
      <c r="D307" s="311">
        <v>5999076228416</v>
      </c>
      <c r="E307" s="309">
        <v>10024020600</v>
      </c>
      <c r="F307" s="309">
        <v>2106909200</v>
      </c>
      <c r="G307" s="5" t="s">
        <v>170</v>
      </c>
      <c r="H307" s="8" t="s">
        <v>239</v>
      </c>
      <c r="I307" s="53" t="s">
        <v>443</v>
      </c>
      <c r="J307" s="104" t="s">
        <v>609</v>
      </c>
      <c r="K307" s="147" t="s">
        <v>45</v>
      </c>
      <c r="L307" s="14">
        <v>50</v>
      </c>
      <c r="M307" s="206">
        <v>1.4252054794520548</v>
      </c>
      <c r="N307" s="73"/>
      <c r="O307" s="197">
        <f t="shared" ref="O307:O376" si="115">(M307+M307*N307)*$Y$3*(1-$Y$2/100)</f>
        <v>60.428712328767119</v>
      </c>
      <c r="P307" s="174">
        <v>1.4</v>
      </c>
      <c r="Q307" s="174">
        <f t="shared" si="112"/>
        <v>1.5962301369863015</v>
      </c>
      <c r="R307" s="173">
        <f t="shared" si="113"/>
        <v>84.600197260273973</v>
      </c>
      <c r="S307" s="173">
        <f t="shared" si="114"/>
        <v>24.171484931506853</v>
      </c>
      <c r="T307" s="111"/>
      <c r="U307" s="32">
        <f t="shared" ref="U307:U376" si="116">O307*T307</f>
        <v>0</v>
      </c>
      <c r="V307" s="280">
        <v>9</v>
      </c>
      <c r="W307" s="135" t="s">
        <v>252</v>
      </c>
      <c r="X307" s="215"/>
      <c r="Y307" s="294">
        <v>47119</v>
      </c>
      <c r="Z307" s="182"/>
    </row>
    <row r="308" spans="1:26" s="46" customFormat="1" ht="12.75" customHeight="1">
      <c r="A308" s="309" t="s">
        <v>1647</v>
      </c>
      <c r="B308" s="310">
        <v>81154158</v>
      </c>
      <c r="C308" s="314">
        <v>984729</v>
      </c>
      <c r="D308" s="311">
        <v>5999076234844</v>
      </c>
      <c r="E308" s="309">
        <v>10024020800</v>
      </c>
      <c r="F308" s="315">
        <v>2106909200</v>
      </c>
      <c r="G308" s="5" t="s">
        <v>170</v>
      </c>
      <c r="H308" s="8" t="s">
        <v>239</v>
      </c>
      <c r="I308" s="53" t="s">
        <v>443</v>
      </c>
      <c r="J308" s="54" t="s">
        <v>609</v>
      </c>
      <c r="K308" s="43" t="s">
        <v>214</v>
      </c>
      <c r="L308" s="93">
        <v>50</v>
      </c>
      <c r="M308" s="206">
        <v>1.4252054794520548</v>
      </c>
      <c r="N308" s="73"/>
      <c r="O308" s="197">
        <f t="shared" si="115"/>
        <v>60.428712328767119</v>
      </c>
      <c r="P308" s="174">
        <v>1.4</v>
      </c>
      <c r="Q308" s="174">
        <f t="shared" si="112"/>
        <v>1.5962301369863015</v>
      </c>
      <c r="R308" s="173">
        <f t="shared" si="113"/>
        <v>84.600197260273973</v>
      </c>
      <c r="S308" s="173">
        <f t="shared" si="114"/>
        <v>24.171484931506853</v>
      </c>
      <c r="T308" s="111"/>
      <c r="U308" s="32">
        <f t="shared" si="116"/>
        <v>0</v>
      </c>
      <c r="V308" s="280" t="s">
        <v>4119</v>
      </c>
      <c r="W308" s="136" t="s">
        <v>251</v>
      </c>
      <c r="X308" s="215"/>
      <c r="Y308" s="294">
        <v>47239</v>
      </c>
      <c r="Z308" s="151"/>
    </row>
    <row r="309" spans="1:26" s="46" customFormat="1" ht="12.75" customHeight="1">
      <c r="A309" s="309" t="s">
        <v>1648</v>
      </c>
      <c r="B309" s="310">
        <v>81154159</v>
      </c>
      <c r="C309" s="314">
        <v>984730</v>
      </c>
      <c r="D309" s="311">
        <v>5999076234851</v>
      </c>
      <c r="E309" s="309">
        <v>10024020900</v>
      </c>
      <c r="F309" s="315">
        <v>1806909000</v>
      </c>
      <c r="G309" s="5" t="s">
        <v>170</v>
      </c>
      <c r="H309" s="8" t="s">
        <v>239</v>
      </c>
      <c r="I309" s="53" t="s">
        <v>443</v>
      </c>
      <c r="J309" s="54" t="s">
        <v>609</v>
      </c>
      <c r="K309" s="43" t="s">
        <v>74</v>
      </c>
      <c r="L309" s="93">
        <v>50</v>
      </c>
      <c r="M309" s="206">
        <v>1.4252054794520548</v>
      </c>
      <c r="N309" s="73"/>
      <c r="O309" s="197">
        <f t="shared" si="115"/>
        <v>60.428712328767119</v>
      </c>
      <c r="P309" s="174">
        <v>1.4</v>
      </c>
      <c r="Q309" s="174">
        <f t="shared" si="112"/>
        <v>1.5962301369863015</v>
      </c>
      <c r="R309" s="173">
        <f t="shared" si="113"/>
        <v>84.600197260273973</v>
      </c>
      <c r="S309" s="173">
        <f t="shared" si="114"/>
        <v>24.171484931506853</v>
      </c>
      <c r="T309" s="111"/>
      <c r="U309" s="32">
        <f t="shared" si="116"/>
        <v>0</v>
      </c>
      <c r="V309" s="280"/>
      <c r="W309" s="136" t="s">
        <v>251</v>
      </c>
      <c r="X309" s="215"/>
      <c r="Y309" s="20"/>
      <c r="Z309" s="151"/>
    </row>
    <row r="310" spans="1:26" s="2" customFormat="1" ht="12.75" customHeight="1">
      <c r="A310" s="309" t="s">
        <v>1649</v>
      </c>
      <c r="B310" s="314">
        <v>80998771</v>
      </c>
      <c r="C310" s="314">
        <v>1021731</v>
      </c>
      <c r="D310" s="311">
        <v>5999076234868</v>
      </c>
      <c r="E310" s="309">
        <v>10024030400</v>
      </c>
      <c r="F310" s="315">
        <v>1806909000</v>
      </c>
      <c r="G310" s="80" t="s">
        <v>170</v>
      </c>
      <c r="H310" s="8" t="s">
        <v>239</v>
      </c>
      <c r="I310" s="53" t="s">
        <v>443</v>
      </c>
      <c r="J310" s="316" t="s">
        <v>611</v>
      </c>
      <c r="K310" s="43" t="s">
        <v>134</v>
      </c>
      <c r="L310" s="78">
        <v>4</v>
      </c>
      <c r="M310" s="206">
        <v>66.842136986301355</v>
      </c>
      <c r="N310" s="73"/>
      <c r="O310" s="197">
        <f t="shared" si="115"/>
        <v>2834.1066082191774</v>
      </c>
      <c r="P310" s="174">
        <v>1.2</v>
      </c>
      <c r="Q310" s="174">
        <f t="shared" si="112"/>
        <v>64.168451506849294</v>
      </c>
      <c r="R310" s="173">
        <f t="shared" si="113"/>
        <v>3400.9279298630127</v>
      </c>
      <c r="S310" s="173">
        <f t="shared" si="114"/>
        <v>566.82132164383529</v>
      </c>
      <c r="T310" s="111"/>
      <c r="U310" s="32">
        <f t="shared" si="116"/>
        <v>0</v>
      </c>
      <c r="V310" s="280"/>
      <c r="W310" s="133" t="s">
        <v>249</v>
      </c>
      <c r="X310" s="215"/>
      <c r="Y310" s="294"/>
      <c r="Z310" s="199"/>
    </row>
    <row r="311" spans="1:26" s="2" customFormat="1" ht="12.75" customHeight="1">
      <c r="A311" s="309" t="s">
        <v>1650</v>
      </c>
      <c r="B311" s="314">
        <v>80998772</v>
      </c>
      <c r="C311" s="314">
        <v>1021732</v>
      </c>
      <c r="D311" s="311">
        <v>5999076234875</v>
      </c>
      <c r="E311" s="309">
        <v>10024030500</v>
      </c>
      <c r="F311" s="309">
        <v>2106909200</v>
      </c>
      <c r="G311" s="80" t="s">
        <v>170</v>
      </c>
      <c r="H311" s="8" t="s">
        <v>239</v>
      </c>
      <c r="I311" s="53" t="s">
        <v>443</v>
      </c>
      <c r="J311" s="316" t="s">
        <v>611</v>
      </c>
      <c r="K311" s="43" t="s">
        <v>49</v>
      </c>
      <c r="L311" s="78">
        <v>4</v>
      </c>
      <c r="M311" s="206">
        <v>66.842136986301355</v>
      </c>
      <c r="N311" s="73"/>
      <c r="O311" s="197">
        <f t="shared" si="115"/>
        <v>2834.1066082191774</v>
      </c>
      <c r="P311" s="174">
        <v>1.2</v>
      </c>
      <c r="Q311" s="174">
        <f t="shared" si="112"/>
        <v>64.168451506849294</v>
      </c>
      <c r="R311" s="173">
        <f t="shared" si="113"/>
        <v>3400.9279298630127</v>
      </c>
      <c r="S311" s="173">
        <f t="shared" si="114"/>
        <v>566.82132164383529</v>
      </c>
      <c r="T311" s="111"/>
      <c r="U311" s="32">
        <f t="shared" si="116"/>
        <v>0</v>
      </c>
      <c r="V311" s="280">
        <v>4</v>
      </c>
      <c r="W311" s="133" t="s">
        <v>249</v>
      </c>
      <c r="X311" s="215"/>
      <c r="Y311" s="294">
        <v>47270</v>
      </c>
      <c r="Z311" s="199"/>
    </row>
    <row r="312" spans="1:26" s="2" customFormat="1" ht="12.75" customHeight="1">
      <c r="A312" s="309" t="s">
        <v>1651</v>
      </c>
      <c r="B312" s="314">
        <v>80998773</v>
      </c>
      <c r="C312" s="314">
        <v>1021733</v>
      </c>
      <c r="D312" s="311">
        <v>5999076234882</v>
      </c>
      <c r="E312" s="309">
        <v>10024030600</v>
      </c>
      <c r="F312" s="309">
        <v>2106909200</v>
      </c>
      <c r="G312" s="80" t="s">
        <v>170</v>
      </c>
      <c r="H312" s="8" t="s">
        <v>239</v>
      </c>
      <c r="I312" s="53" t="s">
        <v>443</v>
      </c>
      <c r="J312" s="316" t="s">
        <v>611</v>
      </c>
      <c r="K312" s="43" t="s">
        <v>467</v>
      </c>
      <c r="L312" s="78">
        <v>4</v>
      </c>
      <c r="M312" s="206">
        <v>66.842136986301355</v>
      </c>
      <c r="N312" s="73"/>
      <c r="O312" s="197">
        <f t="shared" si="115"/>
        <v>2834.1066082191774</v>
      </c>
      <c r="P312" s="174">
        <v>1.2</v>
      </c>
      <c r="Q312" s="174">
        <f t="shared" si="112"/>
        <v>64.168451506849294</v>
      </c>
      <c r="R312" s="173">
        <f t="shared" si="113"/>
        <v>3400.9279298630127</v>
      </c>
      <c r="S312" s="173">
        <f t="shared" si="114"/>
        <v>566.82132164383529</v>
      </c>
      <c r="T312" s="111"/>
      <c r="U312" s="32">
        <f t="shared" si="116"/>
        <v>0</v>
      </c>
      <c r="V312" s="280">
        <v>1</v>
      </c>
      <c r="W312" s="133" t="s">
        <v>249</v>
      </c>
      <c r="X312" s="215"/>
      <c r="Y312" s="294">
        <v>47270</v>
      </c>
      <c r="Z312" s="199"/>
    </row>
    <row r="313" spans="1:26" s="2" customFormat="1" ht="12.75" customHeight="1">
      <c r="A313" s="309" t="s">
        <v>1652</v>
      </c>
      <c r="B313" s="314">
        <v>80998775</v>
      </c>
      <c r="C313" s="314">
        <v>1021734</v>
      </c>
      <c r="D313" s="311">
        <v>5999076234905</v>
      </c>
      <c r="E313" s="309">
        <v>10024030800</v>
      </c>
      <c r="F313" s="309">
        <v>2106909200</v>
      </c>
      <c r="G313" s="80" t="s">
        <v>170</v>
      </c>
      <c r="H313" s="8" t="s">
        <v>239</v>
      </c>
      <c r="I313" s="53" t="s">
        <v>443</v>
      </c>
      <c r="J313" s="316" t="s">
        <v>611</v>
      </c>
      <c r="K313" s="43" t="s">
        <v>214</v>
      </c>
      <c r="L313" s="78">
        <v>4</v>
      </c>
      <c r="M313" s="206">
        <v>66.842136986301355</v>
      </c>
      <c r="N313" s="73"/>
      <c r="O313" s="197">
        <f t="shared" si="115"/>
        <v>2834.1066082191774</v>
      </c>
      <c r="P313" s="174">
        <v>1.2</v>
      </c>
      <c r="Q313" s="174">
        <f t="shared" si="112"/>
        <v>64.168451506849294</v>
      </c>
      <c r="R313" s="173">
        <f t="shared" si="113"/>
        <v>3400.9279298630127</v>
      </c>
      <c r="S313" s="173">
        <f t="shared" si="114"/>
        <v>566.82132164383529</v>
      </c>
      <c r="T313" s="111"/>
      <c r="U313" s="32">
        <f t="shared" si="116"/>
        <v>0</v>
      </c>
      <c r="V313" s="280">
        <v>2</v>
      </c>
      <c r="W313" s="137"/>
      <c r="X313" s="215"/>
      <c r="Y313" s="294">
        <v>47270</v>
      </c>
      <c r="Z313" s="199"/>
    </row>
    <row r="314" spans="1:26" s="2" customFormat="1" ht="12.75" customHeight="1">
      <c r="A314" s="309" t="s">
        <v>1653</v>
      </c>
      <c r="B314" s="314">
        <v>80998776</v>
      </c>
      <c r="C314" s="314">
        <v>1021735</v>
      </c>
      <c r="D314" s="311">
        <v>5999076234912</v>
      </c>
      <c r="E314" s="309">
        <v>10024030900</v>
      </c>
      <c r="F314" s="315">
        <v>1806909000</v>
      </c>
      <c r="G314" s="80" t="s">
        <v>170</v>
      </c>
      <c r="H314" s="8" t="s">
        <v>239</v>
      </c>
      <c r="I314" s="53" t="s">
        <v>443</v>
      </c>
      <c r="J314" s="316" t="s">
        <v>611</v>
      </c>
      <c r="K314" s="43" t="s">
        <v>74</v>
      </c>
      <c r="L314" s="78">
        <v>4</v>
      </c>
      <c r="M314" s="206">
        <v>66.842136986301355</v>
      </c>
      <c r="N314" s="73"/>
      <c r="O314" s="197">
        <f t="shared" si="115"/>
        <v>2834.1066082191774</v>
      </c>
      <c r="P314" s="174">
        <v>1.2</v>
      </c>
      <c r="Q314" s="174">
        <f t="shared" si="112"/>
        <v>64.168451506849294</v>
      </c>
      <c r="R314" s="173">
        <f t="shared" si="113"/>
        <v>3400.9279298630127</v>
      </c>
      <c r="S314" s="173">
        <f t="shared" si="114"/>
        <v>566.82132164383529</v>
      </c>
      <c r="T314" s="111"/>
      <c r="U314" s="32">
        <f t="shared" si="116"/>
        <v>0</v>
      </c>
      <c r="V314" s="280">
        <v>2</v>
      </c>
      <c r="W314" s="137"/>
      <c r="X314" s="215"/>
      <c r="Y314" s="294">
        <v>47239</v>
      </c>
      <c r="Z314" s="199"/>
    </row>
    <row r="315" spans="1:26" s="159" customFormat="1" ht="12.75" customHeight="1">
      <c r="A315" s="309" t="s">
        <v>1654</v>
      </c>
      <c r="B315" s="314"/>
      <c r="C315" s="314">
        <v>1024810</v>
      </c>
      <c r="D315" s="311">
        <v>5999076227020</v>
      </c>
      <c r="E315" s="309">
        <v>22001010030</v>
      </c>
      <c r="F315" s="315">
        <v>2106909200</v>
      </c>
      <c r="G315" s="80" t="s">
        <v>170</v>
      </c>
      <c r="H315" s="28" t="s">
        <v>246</v>
      </c>
      <c r="I315" s="247" t="s">
        <v>433</v>
      </c>
      <c r="J315" s="144" t="s">
        <v>594</v>
      </c>
      <c r="K315" s="107"/>
      <c r="L315" s="158">
        <v>10</v>
      </c>
      <c r="M315" s="206">
        <v>8.6620821917808222</v>
      </c>
      <c r="N315" s="73"/>
      <c r="O315" s="197">
        <f t="shared" si="115"/>
        <v>367.27228493150687</v>
      </c>
      <c r="P315" s="174">
        <v>1.5</v>
      </c>
      <c r="Q315" s="174">
        <f t="shared" ref="Q315" si="117">M315*0.8*P315</f>
        <v>10.394498630136987</v>
      </c>
      <c r="R315" s="173">
        <f t="shared" si="113"/>
        <v>550.90842739726031</v>
      </c>
      <c r="S315" s="173">
        <f t="shared" ref="S315" si="118">R315-O315</f>
        <v>183.63614246575344</v>
      </c>
      <c r="T315" s="153"/>
      <c r="U315" s="142">
        <f t="shared" si="116"/>
        <v>0</v>
      </c>
      <c r="V315" s="280"/>
      <c r="W315" s="134" t="s">
        <v>250</v>
      </c>
      <c r="X315" s="227"/>
      <c r="Y315" s="294"/>
      <c r="Z315" s="177"/>
    </row>
    <row r="316" spans="1:26" s="159" customFormat="1" ht="12.75" customHeight="1">
      <c r="A316" s="309" t="s">
        <v>1655</v>
      </c>
      <c r="B316" s="314"/>
      <c r="C316" s="314">
        <v>1024811</v>
      </c>
      <c r="D316" s="311">
        <v>5999076227044</v>
      </c>
      <c r="E316" s="309">
        <v>22001010430</v>
      </c>
      <c r="F316" s="315">
        <v>2106909200</v>
      </c>
      <c r="G316" s="80" t="s">
        <v>170</v>
      </c>
      <c r="H316" s="28" t="s">
        <v>246</v>
      </c>
      <c r="I316" s="55" t="s">
        <v>433</v>
      </c>
      <c r="J316" s="144" t="s">
        <v>594</v>
      </c>
      <c r="K316" s="107" t="s">
        <v>82</v>
      </c>
      <c r="L316" s="158">
        <v>10</v>
      </c>
      <c r="M316" s="206">
        <v>8.6620821917808222</v>
      </c>
      <c r="N316" s="73"/>
      <c r="O316" s="197">
        <f t="shared" si="115"/>
        <v>367.27228493150687</v>
      </c>
      <c r="P316" s="174">
        <v>1.5</v>
      </c>
      <c r="Q316" s="174">
        <f t="shared" si="112"/>
        <v>10.394498630136987</v>
      </c>
      <c r="R316" s="173">
        <f t="shared" si="113"/>
        <v>550.90842739726031</v>
      </c>
      <c r="S316" s="173">
        <f t="shared" si="114"/>
        <v>183.63614246575344</v>
      </c>
      <c r="T316" s="153"/>
      <c r="U316" s="142">
        <f t="shared" si="116"/>
        <v>0</v>
      </c>
      <c r="V316" s="280">
        <v>2</v>
      </c>
      <c r="W316" s="134" t="s">
        <v>250</v>
      </c>
      <c r="X316" s="227"/>
      <c r="Y316" s="294">
        <v>47270</v>
      </c>
      <c r="Z316" s="177"/>
    </row>
    <row r="317" spans="1:26" s="159" customFormat="1" ht="12.75" customHeight="1">
      <c r="A317" s="309" t="s">
        <v>1656</v>
      </c>
      <c r="B317" s="314"/>
      <c r="C317" s="314">
        <v>1024812</v>
      </c>
      <c r="D317" s="311">
        <v>5999076227037</v>
      </c>
      <c r="E317" s="309">
        <v>22001010530</v>
      </c>
      <c r="F317" s="315">
        <v>2106909200</v>
      </c>
      <c r="G317" s="80" t="s">
        <v>170</v>
      </c>
      <c r="H317" s="28" t="s">
        <v>246</v>
      </c>
      <c r="I317" s="55" t="s">
        <v>433</v>
      </c>
      <c r="J317" s="144" t="s">
        <v>594</v>
      </c>
      <c r="K317" s="107" t="s">
        <v>94</v>
      </c>
      <c r="L317" s="158">
        <v>10</v>
      </c>
      <c r="M317" s="206">
        <v>8.6620821917808222</v>
      </c>
      <c r="N317" s="73"/>
      <c r="O317" s="197">
        <f t="shared" si="115"/>
        <v>367.27228493150687</v>
      </c>
      <c r="P317" s="174">
        <v>1.5</v>
      </c>
      <c r="Q317" s="174">
        <f t="shared" si="112"/>
        <v>10.394498630136987</v>
      </c>
      <c r="R317" s="173">
        <f t="shared" si="113"/>
        <v>550.90842739726031</v>
      </c>
      <c r="S317" s="173">
        <f t="shared" si="114"/>
        <v>183.63614246575344</v>
      </c>
      <c r="T317" s="153"/>
      <c r="U317" s="142">
        <f t="shared" si="116"/>
        <v>0</v>
      </c>
      <c r="V317" s="280"/>
      <c r="W317" s="134" t="s">
        <v>250</v>
      </c>
      <c r="X317" s="227"/>
      <c r="Y317" s="294"/>
      <c r="Z317" s="177"/>
    </row>
    <row r="318" spans="1:26" s="159" customFormat="1" ht="12.75" customHeight="1">
      <c r="A318" s="309" t="s">
        <v>1657</v>
      </c>
      <c r="B318" s="314"/>
      <c r="C318" s="314">
        <v>1024813</v>
      </c>
      <c r="D318" s="311">
        <v>5999076227051</v>
      </c>
      <c r="E318" s="309">
        <v>22001010730</v>
      </c>
      <c r="F318" s="315">
        <v>2106909200</v>
      </c>
      <c r="G318" s="80" t="s">
        <v>170</v>
      </c>
      <c r="H318" s="28" t="s">
        <v>246</v>
      </c>
      <c r="I318" s="55" t="s">
        <v>433</v>
      </c>
      <c r="J318" s="144" t="s">
        <v>594</v>
      </c>
      <c r="K318" s="107" t="s">
        <v>76</v>
      </c>
      <c r="L318" s="158">
        <v>10</v>
      </c>
      <c r="M318" s="206">
        <v>8.6620821917808222</v>
      </c>
      <c r="N318" s="73"/>
      <c r="O318" s="197">
        <f t="shared" si="115"/>
        <v>367.27228493150687</v>
      </c>
      <c r="P318" s="174">
        <v>1.5</v>
      </c>
      <c r="Q318" s="174">
        <f t="shared" si="112"/>
        <v>10.394498630136987</v>
      </c>
      <c r="R318" s="173">
        <f t="shared" si="113"/>
        <v>550.90842739726031</v>
      </c>
      <c r="S318" s="173">
        <f t="shared" si="114"/>
        <v>183.63614246575344</v>
      </c>
      <c r="T318" s="153"/>
      <c r="U318" s="142">
        <f t="shared" si="116"/>
        <v>0</v>
      </c>
      <c r="V318" s="280"/>
      <c r="W318" s="136" t="s">
        <v>251</v>
      </c>
      <c r="X318" s="227"/>
      <c r="Y318" s="294"/>
      <c r="Z318" s="177"/>
    </row>
    <row r="319" spans="1:26" ht="12.75" customHeight="1">
      <c r="A319" s="309" t="s">
        <v>1658</v>
      </c>
      <c r="B319" s="310"/>
      <c r="C319" s="310"/>
      <c r="D319" s="311">
        <v>5999076245949</v>
      </c>
      <c r="E319" s="309">
        <v>22013010000</v>
      </c>
      <c r="F319" s="309">
        <v>2106909200</v>
      </c>
      <c r="G319" s="102" t="s">
        <v>170</v>
      </c>
      <c r="H319" s="81" t="s">
        <v>1156</v>
      </c>
      <c r="I319" s="55" t="s">
        <v>1160</v>
      </c>
      <c r="J319" s="144" t="s">
        <v>594</v>
      </c>
      <c r="K319" s="145"/>
      <c r="L319" s="121">
        <v>10</v>
      </c>
      <c r="M319" s="206">
        <v>41.247123287671236</v>
      </c>
      <c r="N319" s="73"/>
      <c r="O319" s="197">
        <f t="shared" si="115"/>
        <v>1748.8780273972604</v>
      </c>
      <c r="P319" s="174">
        <v>1.2</v>
      </c>
      <c r="Q319" s="174">
        <f>M319*0.8*P319</f>
        <v>39.597238356164382</v>
      </c>
      <c r="R319" s="173">
        <f t="shared" si="113"/>
        <v>2098.6536328767124</v>
      </c>
      <c r="S319" s="173">
        <f>R319-O319</f>
        <v>349.775605479452</v>
      </c>
      <c r="T319" s="153"/>
      <c r="U319" s="32">
        <f t="shared" si="116"/>
        <v>0</v>
      </c>
      <c r="V319" s="280">
        <v>5</v>
      </c>
      <c r="W319" s="137"/>
      <c r="X319" s="217"/>
      <c r="Y319" s="294">
        <v>47239</v>
      </c>
      <c r="Z319" s="182"/>
    </row>
    <row r="320" spans="1:26" s="159" customFormat="1" ht="12.75" customHeight="1">
      <c r="A320" s="309" t="s">
        <v>1659</v>
      </c>
      <c r="B320" s="310">
        <v>81154160</v>
      </c>
      <c r="C320" s="314">
        <v>999111</v>
      </c>
      <c r="D320" s="311">
        <v>5999076219490</v>
      </c>
      <c r="E320" s="309">
        <v>11001040230</v>
      </c>
      <c r="F320" s="315">
        <v>1806909000</v>
      </c>
      <c r="G320" s="80" t="s">
        <v>170</v>
      </c>
      <c r="H320" s="79" t="s">
        <v>142</v>
      </c>
      <c r="I320" s="55" t="s">
        <v>280</v>
      </c>
      <c r="J320" s="107" t="s">
        <v>699</v>
      </c>
      <c r="K320" s="43" t="s">
        <v>213</v>
      </c>
      <c r="L320" s="158">
        <v>40</v>
      </c>
      <c r="M320" s="206">
        <v>1.7102465753424656</v>
      </c>
      <c r="N320" s="73"/>
      <c r="O320" s="197">
        <f t="shared" si="115"/>
        <v>72.514454794520546</v>
      </c>
      <c r="P320" s="174">
        <v>1.4</v>
      </c>
      <c r="Q320" s="174">
        <f t="shared" si="112"/>
        <v>1.9154761643835614</v>
      </c>
      <c r="R320" s="173">
        <f t="shared" si="113"/>
        <v>101.52023671232875</v>
      </c>
      <c r="S320" s="173">
        <f t="shared" si="114"/>
        <v>29.005781917808207</v>
      </c>
      <c r="T320" s="153"/>
      <c r="U320" s="142">
        <f t="shared" si="116"/>
        <v>0</v>
      </c>
      <c r="V320" s="280">
        <v>8</v>
      </c>
      <c r="W320" s="135" t="s">
        <v>252</v>
      </c>
      <c r="X320" s="227"/>
      <c r="Y320" s="294">
        <v>47209</v>
      </c>
      <c r="Z320" s="177"/>
    </row>
    <row r="321" spans="1:26" s="159" customFormat="1" ht="12.75" customHeight="1">
      <c r="A321" s="309" t="s">
        <v>1660</v>
      </c>
      <c r="B321" s="310">
        <v>81154161</v>
      </c>
      <c r="C321" s="314">
        <v>999112</v>
      </c>
      <c r="D321" s="311">
        <v>5999076219483</v>
      </c>
      <c r="E321" s="309">
        <v>11001040140</v>
      </c>
      <c r="F321" s="315">
        <v>2106909200</v>
      </c>
      <c r="G321" s="80" t="s">
        <v>170</v>
      </c>
      <c r="H321" s="79" t="s">
        <v>142</v>
      </c>
      <c r="I321" s="55" t="s">
        <v>280</v>
      </c>
      <c r="J321" s="107" t="s">
        <v>699</v>
      </c>
      <c r="K321" s="43" t="s">
        <v>163</v>
      </c>
      <c r="L321" s="158">
        <v>40</v>
      </c>
      <c r="M321" s="206">
        <v>1.7102465753424656</v>
      </c>
      <c r="N321" s="73"/>
      <c r="O321" s="197">
        <f t="shared" si="115"/>
        <v>72.514454794520546</v>
      </c>
      <c r="P321" s="174">
        <v>1.4</v>
      </c>
      <c r="Q321" s="174">
        <f t="shared" si="112"/>
        <v>1.9154761643835614</v>
      </c>
      <c r="R321" s="173">
        <f t="shared" si="113"/>
        <v>101.52023671232875</v>
      </c>
      <c r="S321" s="173">
        <f t="shared" si="114"/>
        <v>29.005781917808207</v>
      </c>
      <c r="T321" s="153"/>
      <c r="U321" s="142">
        <f t="shared" si="116"/>
        <v>0</v>
      </c>
      <c r="V321" s="280">
        <v>2</v>
      </c>
      <c r="W321" s="155" t="s">
        <v>253</v>
      </c>
      <c r="X321" s="227"/>
      <c r="Y321" s="294">
        <v>46966</v>
      </c>
      <c r="Z321" s="177"/>
    </row>
    <row r="322" spans="1:26" s="46" customFormat="1" ht="12.75" customHeight="1">
      <c r="A322" s="309" t="s">
        <v>1661</v>
      </c>
      <c r="B322" s="314">
        <v>80998650</v>
      </c>
      <c r="C322" s="314">
        <v>995252</v>
      </c>
      <c r="D322" s="311">
        <v>5999076224593</v>
      </c>
      <c r="E322" s="309">
        <v>11001030240</v>
      </c>
      <c r="F322" s="315">
        <v>1806909000</v>
      </c>
      <c r="G322" s="5" t="s">
        <v>170</v>
      </c>
      <c r="H322" s="79" t="s">
        <v>142</v>
      </c>
      <c r="I322" s="55" t="s">
        <v>280</v>
      </c>
      <c r="J322" s="104" t="s">
        <v>594</v>
      </c>
      <c r="K322" s="43" t="s">
        <v>213</v>
      </c>
      <c r="L322" s="13">
        <v>10</v>
      </c>
      <c r="M322" s="206">
        <v>20.269589041095891</v>
      </c>
      <c r="N322" s="73"/>
      <c r="O322" s="197">
        <f t="shared" si="115"/>
        <v>859.43057534246589</v>
      </c>
      <c r="P322" s="174">
        <v>1.25</v>
      </c>
      <c r="Q322" s="174">
        <f t="shared" si="112"/>
        <v>20.269589041095891</v>
      </c>
      <c r="R322" s="173">
        <f t="shared" si="113"/>
        <v>1074.2882191780823</v>
      </c>
      <c r="S322" s="173">
        <f t="shared" si="114"/>
        <v>214.85764383561639</v>
      </c>
      <c r="T322" s="153"/>
      <c r="U322" s="142">
        <f t="shared" si="116"/>
        <v>0</v>
      </c>
      <c r="V322" s="280" t="s">
        <v>4119</v>
      </c>
      <c r="W322" s="156" t="s">
        <v>254</v>
      </c>
      <c r="X322" s="227"/>
      <c r="Y322" s="294">
        <v>47300</v>
      </c>
      <c r="Z322" s="151"/>
    </row>
    <row r="323" spans="1:26" s="46" customFormat="1" ht="12.75" customHeight="1">
      <c r="A323" s="309" t="s">
        <v>1662</v>
      </c>
      <c r="B323" s="314">
        <v>80998651</v>
      </c>
      <c r="C323" s="314">
        <v>995253</v>
      </c>
      <c r="D323" s="311">
        <v>5999076224586</v>
      </c>
      <c r="E323" s="309">
        <v>11001030140</v>
      </c>
      <c r="F323" s="315">
        <v>2106909200</v>
      </c>
      <c r="G323" s="5" t="s">
        <v>170</v>
      </c>
      <c r="H323" s="79" t="s">
        <v>142</v>
      </c>
      <c r="I323" s="55" t="s">
        <v>280</v>
      </c>
      <c r="J323" s="104" t="s">
        <v>594</v>
      </c>
      <c r="K323" s="43" t="s">
        <v>163</v>
      </c>
      <c r="L323" s="13">
        <v>10</v>
      </c>
      <c r="M323" s="206">
        <v>20.269589041095891</v>
      </c>
      <c r="N323" s="73"/>
      <c r="O323" s="197">
        <f t="shared" si="115"/>
        <v>859.43057534246589</v>
      </c>
      <c r="P323" s="174">
        <v>1.25</v>
      </c>
      <c r="Q323" s="174">
        <f t="shared" si="112"/>
        <v>20.269589041095891</v>
      </c>
      <c r="R323" s="173">
        <f t="shared" si="113"/>
        <v>1074.2882191780823</v>
      </c>
      <c r="S323" s="173">
        <f t="shared" si="114"/>
        <v>214.85764383561639</v>
      </c>
      <c r="T323" s="111"/>
      <c r="U323" s="32">
        <f t="shared" si="116"/>
        <v>0</v>
      </c>
      <c r="V323" s="280"/>
      <c r="W323" s="156" t="s">
        <v>254</v>
      </c>
      <c r="X323" s="227"/>
      <c r="Y323" s="294"/>
      <c r="Z323" s="151"/>
    </row>
    <row r="324" spans="1:26" s="46" customFormat="1" ht="12.75" customHeight="1">
      <c r="A324" s="309" t="s">
        <v>1663</v>
      </c>
      <c r="B324" s="314">
        <v>80998653</v>
      </c>
      <c r="C324" s="314">
        <v>995254</v>
      </c>
      <c r="D324" s="311">
        <v>5999076232734</v>
      </c>
      <c r="E324" s="309">
        <v>11001030640</v>
      </c>
      <c r="F324" s="315">
        <v>2106909200</v>
      </c>
      <c r="G324" s="5" t="s">
        <v>170</v>
      </c>
      <c r="H324" s="79" t="s">
        <v>142</v>
      </c>
      <c r="I324" s="55" t="s">
        <v>280</v>
      </c>
      <c r="J324" s="104" t="s">
        <v>594</v>
      </c>
      <c r="K324" s="43" t="s">
        <v>164</v>
      </c>
      <c r="L324" s="13">
        <v>10</v>
      </c>
      <c r="M324" s="206">
        <v>20.269589041095891</v>
      </c>
      <c r="N324" s="73"/>
      <c r="O324" s="197">
        <f t="shared" si="115"/>
        <v>859.43057534246589</v>
      </c>
      <c r="P324" s="174">
        <v>1.25</v>
      </c>
      <c r="Q324" s="174">
        <f t="shared" si="112"/>
        <v>20.269589041095891</v>
      </c>
      <c r="R324" s="173">
        <f t="shared" si="113"/>
        <v>1074.2882191780823</v>
      </c>
      <c r="S324" s="173">
        <f t="shared" si="114"/>
        <v>214.85764383561639</v>
      </c>
      <c r="T324" s="111"/>
      <c r="U324" s="32">
        <f t="shared" si="116"/>
        <v>0</v>
      </c>
      <c r="V324" s="280"/>
      <c r="W324" s="155" t="s">
        <v>253</v>
      </c>
      <c r="X324" s="227"/>
      <c r="Y324" s="294"/>
      <c r="Z324" s="151"/>
    </row>
    <row r="325" spans="1:26" s="46" customFormat="1" ht="12.75" customHeight="1">
      <c r="A325" s="309" t="s">
        <v>1664</v>
      </c>
      <c r="B325" s="314"/>
      <c r="C325" s="314">
        <v>1022730</v>
      </c>
      <c r="D325" s="311">
        <v>5999076240838</v>
      </c>
      <c r="E325" s="309">
        <v>11001030840</v>
      </c>
      <c r="F325" s="315">
        <v>1806909000</v>
      </c>
      <c r="G325" s="80" t="s">
        <v>170</v>
      </c>
      <c r="H325" s="79" t="s">
        <v>142</v>
      </c>
      <c r="I325" s="55" t="s">
        <v>280</v>
      </c>
      <c r="J325" s="104" t="s">
        <v>594</v>
      </c>
      <c r="K325" s="43" t="s">
        <v>914</v>
      </c>
      <c r="L325" s="13">
        <v>10</v>
      </c>
      <c r="M325" s="206">
        <v>20.269589041095891</v>
      </c>
      <c r="N325" s="73"/>
      <c r="O325" s="197">
        <f t="shared" si="115"/>
        <v>859.43057534246589</v>
      </c>
      <c r="P325" s="174">
        <v>1.25</v>
      </c>
      <c r="Q325" s="174">
        <f t="shared" si="112"/>
        <v>20.269589041095891</v>
      </c>
      <c r="R325" s="173">
        <f t="shared" si="113"/>
        <v>1074.2882191780823</v>
      </c>
      <c r="S325" s="173">
        <f t="shared" si="114"/>
        <v>214.85764383561639</v>
      </c>
      <c r="T325" s="111"/>
      <c r="U325" s="32">
        <f t="shared" si="116"/>
        <v>0</v>
      </c>
      <c r="V325" s="280"/>
      <c r="W325" s="135" t="s">
        <v>252</v>
      </c>
      <c r="X325" s="214"/>
      <c r="Y325" s="294"/>
      <c r="Z325" s="177"/>
    </row>
    <row r="326" spans="1:26" s="46" customFormat="1" ht="12.75" customHeight="1">
      <c r="A326" s="309" t="s">
        <v>1665</v>
      </c>
      <c r="B326" s="314"/>
      <c r="C326" s="314">
        <v>1022731</v>
      </c>
      <c r="D326" s="311">
        <v>5999076240821</v>
      </c>
      <c r="E326" s="309">
        <v>11001030930</v>
      </c>
      <c r="F326" s="315">
        <v>1806909000</v>
      </c>
      <c r="G326" s="80" t="s">
        <v>170</v>
      </c>
      <c r="H326" s="79" t="s">
        <v>142</v>
      </c>
      <c r="I326" s="55" t="s">
        <v>280</v>
      </c>
      <c r="J326" s="104" t="s">
        <v>594</v>
      </c>
      <c r="K326" s="43" t="s">
        <v>308</v>
      </c>
      <c r="L326" s="13">
        <v>10</v>
      </c>
      <c r="M326" s="206">
        <v>20.269589041095891</v>
      </c>
      <c r="N326" s="73"/>
      <c r="O326" s="197">
        <f t="shared" si="115"/>
        <v>859.43057534246589</v>
      </c>
      <c r="P326" s="174">
        <v>1.25</v>
      </c>
      <c r="Q326" s="174">
        <f t="shared" ref="Q326:Q392" si="119">M326*0.8*P326</f>
        <v>20.269589041095891</v>
      </c>
      <c r="R326" s="173">
        <f t="shared" si="113"/>
        <v>1074.2882191780823</v>
      </c>
      <c r="S326" s="173">
        <f t="shared" si="114"/>
        <v>214.85764383561639</v>
      </c>
      <c r="T326" s="111"/>
      <c r="U326" s="32">
        <f t="shared" si="116"/>
        <v>0</v>
      </c>
      <c r="V326" s="280"/>
      <c r="W326" s="136" t="s">
        <v>251</v>
      </c>
      <c r="X326" s="214"/>
      <c r="Y326" s="294"/>
      <c r="Z326" s="177"/>
    </row>
    <row r="327" spans="1:26" s="46" customFormat="1" ht="12.75" customHeight="1">
      <c r="A327" s="309" t="s">
        <v>1666</v>
      </c>
      <c r="B327" s="314">
        <v>80998655</v>
      </c>
      <c r="C327" s="314"/>
      <c r="D327" s="311">
        <v>5999076224531</v>
      </c>
      <c r="E327" s="309">
        <v>11001020240</v>
      </c>
      <c r="F327" s="315">
        <v>1806209500</v>
      </c>
      <c r="G327" s="5" t="s">
        <v>170</v>
      </c>
      <c r="H327" s="79" t="s">
        <v>142</v>
      </c>
      <c r="I327" s="55" t="s">
        <v>280</v>
      </c>
      <c r="J327" s="104" t="s">
        <v>608</v>
      </c>
      <c r="K327" s="43" t="s">
        <v>213</v>
      </c>
      <c r="L327" s="13">
        <v>2</v>
      </c>
      <c r="M327" s="206">
        <v>74.269041095890387</v>
      </c>
      <c r="N327" s="73"/>
      <c r="O327" s="197">
        <f t="shared" si="115"/>
        <v>3149.0073424657526</v>
      </c>
      <c r="P327" s="174">
        <v>1.2</v>
      </c>
      <c r="Q327" s="174">
        <f t="shared" si="119"/>
        <v>71.298279452054771</v>
      </c>
      <c r="R327" s="173">
        <f t="shared" si="113"/>
        <v>3778.808810958903</v>
      </c>
      <c r="S327" s="173">
        <f t="shared" si="114"/>
        <v>629.80146849315042</v>
      </c>
      <c r="T327" s="111"/>
      <c r="U327" s="32">
        <f t="shared" si="116"/>
        <v>0</v>
      </c>
      <c r="V327" s="280"/>
      <c r="W327" s="135" t="s">
        <v>252</v>
      </c>
      <c r="X327" s="215"/>
      <c r="Y327" s="294"/>
      <c r="Z327" s="151"/>
    </row>
    <row r="328" spans="1:26" s="46" customFormat="1" ht="12.75" customHeight="1">
      <c r="A328" s="309" t="s">
        <v>1667</v>
      </c>
      <c r="B328" s="314">
        <v>80998656</v>
      </c>
      <c r="C328" s="314"/>
      <c r="D328" s="311">
        <v>5999076224524</v>
      </c>
      <c r="E328" s="309">
        <v>11001020140</v>
      </c>
      <c r="F328" s="315">
        <v>2106909200</v>
      </c>
      <c r="G328" s="5" t="s">
        <v>170</v>
      </c>
      <c r="H328" s="79" t="s">
        <v>142</v>
      </c>
      <c r="I328" s="55" t="s">
        <v>280</v>
      </c>
      <c r="J328" s="104" t="s">
        <v>608</v>
      </c>
      <c r="K328" s="43" t="s">
        <v>163</v>
      </c>
      <c r="L328" s="13">
        <v>2</v>
      </c>
      <c r="M328" s="206">
        <v>74.269041095890387</v>
      </c>
      <c r="N328" s="73"/>
      <c r="O328" s="197">
        <f t="shared" si="115"/>
        <v>3149.0073424657526</v>
      </c>
      <c r="P328" s="174">
        <v>1.2</v>
      </c>
      <c r="Q328" s="174">
        <f t="shared" si="119"/>
        <v>71.298279452054771</v>
      </c>
      <c r="R328" s="173">
        <f t="shared" si="113"/>
        <v>3778.808810958903</v>
      </c>
      <c r="S328" s="173">
        <f t="shared" si="114"/>
        <v>629.80146849315042</v>
      </c>
      <c r="T328" s="111"/>
      <c r="U328" s="32">
        <f t="shared" si="116"/>
        <v>0</v>
      </c>
      <c r="V328" s="280"/>
      <c r="W328" s="136" t="s">
        <v>251</v>
      </c>
      <c r="X328" s="215"/>
      <c r="Y328" s="294"/>
      <c r="Z328" s="151"/>
    </row>
    <row r="329" spans="1:26" s="46" customFormat="1" ht="12.75" customHeight="1">
      <c r="A329" s="309" t="s">
        <v>1668</v>
      </c>
      <c r="B329" s="314">
        <v>80998658</v>
      </c>
      <c r="C329" s="314"/>
      <c r="D329" s="311">
        <v>5999076232697</v>
      </c>
      <c r="E329" s="309">
        <v>11001020640</v>
      </c>
      <c r="F329" s="315">
        <v>2106909200</v>
      </c>
      <c r="G329" s="5" t="s">
        <v>170</v>
      </c>
      <c r="H329" s="79" t="s">
        <v>142</v>
      </c>
      <c r="I329" s="55" t="s">
        <v>280</v>
      </c>
      <c r="J329" s="104" t="s">
        <v>608</v>
      </c>
      <c r="K329" s="43" t="s">
        <v>164</v>
      </c>
      <c r="L329" s="13">
        <v>2</v>
      </c>
      <c r="M329" s="206">
        <v>74.269041095890387</v>
      </c>
      <c r="N329" s="73"/>
      <c r="O329" s="197">
        <f t="shared" si="115"/>
        <v>3149.0073424657526</v>
      </c>
      <c r="P329" s="174">
        <v>1.2</v>
      </c>
      <c r="Q329" s="174">
        <f t="shared" si="119"/>
        <v>71.298279452054771</v>
      </c>
      <c r="R329" s="173">
        <f t="shared" si="113"/>
        <v>3778.808810958903</v>
      </c>
      <c r="S329" s="173">
        <f t="shared" si="114"/>
        <v>629.80146849315042</v>
      </c>
      <c r="T329" s="111"/>
      <c r="U329" s="32">
        <f t="shared" si="116"/>
        <v>0</v>
      </c>
      <c r="V329" s="280"/>
      <c r="W329" s="136" t="s">
        <v>251</v>
      </c>
      <c r="X329" s="215"/>
      <c r="Y329" s="294"/>
      <c r="Z329" s="151"/>
    </row>
    <row r="330" spans="1:26" s="46" customFormat="1" ht="13.5" customHeight="1">
      <c r="A330" s="309" t="s">
        <v>1669</v>
      </c>
      <c r="B330" s="314"/>
      <c r="C330" s="314"/>
      <c r="D330" s="311">
        <v>5999076240807</v>
      </c>
      <c r="E330" s="309">
        <v>11001020840</v>
      </c>
      <c r="F330" s="315">
        <v>1806209500</v>
      </c>
      <c r="G330" s="5" t="s">
        <v>170</v>
      </c>
      <c r="H330" s="327" t="s">
        <v>142</v>
      </c>
      <c r="I330" s="55" t="s">
        <v>280</v>
      </c>
      <c r="J330" s="104" t="s">
        <v>608</v>
      </c>
      <c r="K330" s="43" t="s">
        <v>914</v>
      </c>
      <c r="L330" s="12">
        <v>2</v>
      </c>
      <c r="M330" s="206">
        <v>74.269041095890387</v>
      </c>
      <c r="N330" s="73"/>
      <c r="O330" s="197">
        <f t="shared" si="115"/>
        <v>3149.0073424657526</v>
      </c>
      <c r="P330" s="174">
        <v>1.2</v>
      </c>
      <c r="Q330" s="174">
        <f t="shared" si="119"/>
        <v>71.298279452054771</v>
      </c>
      <c r="R330" s="173">
        <f t="shared" si="113"/>
        <v>3778.808810958903</v>
      </c>
      <c r="S330" s="173">
        <f>R330-O330</f>
        <v>629.80146849315042</v>
      </c>
      <c r="T330" s="153"/>
      <c r="U330" s="32">
        <f t="shared" si="116"/>
        <v>0</v>
      </c>
      <c r="V330" s="280"/>
      <c r="W330" s="134" t="s">
        <v>250</v>
      </c>
      <c r="X330" s="216"/>
      <c r="Y330" s="294"/>
      <c r="Z330" s="177"/>
    </row>
    <row r="331" spans="1:26" s="46" customFormat="1" ht="13.5" customHeight="1">
      <c r="A331" s="309" t="s">
        <v>1670</v>
      </c>
      <c r="B331" s="314"/>
      <c r="C331" s="314"/>
      <c r="D331" s="311">
        <v>5999076240814</v>
      </c>
      <c r="E331" s="309">
        <v>11001020930</v>
      </c>
      <c r="F331" s="315">
        <v>1806209500</v>
      </c>
      <c r="G331" s="5" t="s">
        <v>170</v>
      </c>
      <c r="H331" s="327" t="s">
        <v>142</v>
      </c>
      <c r="I331" s="55" t="s">
        <v>280</v>
      </c>
      <c r="J331" s="104" t="s">
        <v>608</v>
      </c>
      <c r="K331" s="43" t="s">
        <v>308</v>
      </c>
      <c r="L331" s="12">
        <v>2</v>
      </c>
      <c r="M331" s="206">
        <v>74.269041095890387</v>
      </c>
      <c r="N331" s="73"/>
      <c r="O331" s="197">
        <f t="shared" si="115"/>
        <v>3149.0073424657526</v>
      </c>
      <c r="P331" s="174">
        <v>1.2</v>
      </c>
      <c r="Q331" s="174">
        <f t="shared" si="119"/>
        <v>71.298279452054771</v>
      </c>
      <c r="R331" s="173">
        <f t="shared" si="113"/>
        <v>3778.808810958903</v>
      </c>
      <c r="S331" s="173">
        <f>R331-O331</f>
        <v>629.80146849315042</v>
      </c>
      <c r="T331" s="153"/>
      <c r="U331" s="32">
        <f t="shared" si="116"/>
        <v>0</v>
      </c>
      <c r="V331" s="280"/>
      <c r="W331" s="133" t="s">
        <v>249</v>
      </c>
      <c r="X331" s="216"/>
      <c r="Y331" s="294"/>
      <c r="Z331" s="177"/>
    </row>
    <row r="332" spans="1:26" s="47" customFormat="1" ht="12.75" customHeight="1">
      <c r="A332" s="309" t="s">
        <v>1671</v>
      </c>
      <c r="B332" s="310">
        <v>81154163</v>
      </c>
      <c r="C332" s="314">
        <v>999116</v>
      </c>
      <c r="D332" s="311">
        <v>5999076224517</v>
      </c>
      <c r="E332" s="309">
        <v>11001050240</v>
      </c>
      <c r="F332" s="315">
        <v>1806209500</v>
      </c>
      <c r="G332" s="5" t="s">
        <v>170</v>
      </c>
      <c r="H332" s="79" t="s">
        <v>142</v>
      </c>
      <c r="I332" s="55" t="s">
        <v>280</v>
      </c>
      <c r="J332" s="104" t="s">
        <v>607</v>
      </c>
      <c r="K332" s="43" t="s">
        <v>213</v>
      </c>
      <c r="L332" s="13">
        <v>2</v>
      </c>
      <c r="M332" s="206">
        <v>50.198904109589037</v>
      </c>
      <c r="N332" s="73"/>
      <c r="O332" s="197">
        <f t="shared" si="115"/>
        <v>2128.4335342465752</v>
      </c>
      <c r="P332" s="174">
        <v>1.2</v>
      </c>
      <c r="Q332" s="174">
        <f t="shared" si="119"/>
        <v>48.19094794520548</v>
      </c>
      <c r="R332" s="173">
        <f t="shared" si="113"/>
        <v>2554.1202410958904</v>
      </c>
      <c r="S332" s="173">
        <f t="shared" si="114"/>
        <v>425.68670684931521</v>
      </c>
      <c r="T332" s="111"/>
      <c r="U332" s="32">
        <f t="shared" si="116"/>
        <v>0</v>
      </c>
      <c r="V332" s="280"/>
      <c r="W332" s="136" t="s">
        <v>251</v>
      </c>
      <c r="X332" s="215"/>
      <c r="Y332" s="294"/>
      <c r="Z332" s="20"/>
    </row>
    <row r="333" spans="1:26" s="47" customFormat="1" ht="12.75" customHeight="1">
      <c r="A333" s="309" t="s">
        <v>1672</v>
      </c>
      <c r="B333" s="351">
        <v>81068425</v>
      </c>
      <c r="C333" s="317">
        <v>1022732</v>
      </c>
      <c r="D333" s="311">
        <v>5999076224562</v>
      </c>
      <c r="E333" s="309">
        <v>11001050130</v>
      </c>
      <c r="F333" s="315">
        <v>2106909200</v>
      </c>
      <c r="G333" s="5" t="s">
        <v>170</v>
      </c>
      <c r="H333" s="79" t="s">
        <v>142</v>
      </c>
      <c r="I333" s="55" t="s">
        <v>280</v>
      </c>
      <c r="J333" s="104" t="s">
        <v>607</v>
      </c>
      <c r="K333" s="43" t="s">
        <v>163</v>
      </c>
      <c r="L333" s="13">
        <v>2</v>
      </c>
      <c r="M333" s="206">
        <v>50.198904109589037</v>
      </c>
      <c r="N333" s="73"/>
      <c r="O333" s="197">
        <f t="shared" si="115"/>
        <v>2128.4335342465752</v>
      </c>
      <c r="P333" s="174">
        <v>1.2</v>
      </c>
      <c r="Q333" s="174">
        <f t="shared" si="119"/>
        <v>48.19094794520548</v>
      </c>
      <c r="R333" s="173">
        <f t="shared" si="113"/>
        <v>2554.1202410958904</v>
      </c>
      <c r="S333" s="173">
        <f t="shared" si="114"/>
        <v>425.68670684931521</v>
      </c>
      <c r="T333" s="111"/>
      <c r="U333" s="32">
        <f t="shared" si="116"/>
        <v>0</v>
      </c>
      <c r="V333" s="280"/>
      <c r="W333" s="136" t="s">
        <v>251</v>
      </c>
      <c r="X333" s="215"/>
      <c r="Y333" s="294"/>
      <c r="Z333" s="20"/>
    </row>
    <row r="334" spans="1:26" s="47" customFormat="1" ht="12.75" customHeight="1">
      <c r="A334" s="309" t="s">
        <v>1673</v>
      </c>
      <c r="B334" s="351"/>
      <c r="C334" s="317">
        <v>1022733</v>
      </c>
      <c r="D334" s="311">
        <v>5999076232710</v>
      </c>
      <c r="E334" s="309">
        <v>11001050640</v>
      </c>
      <c r="F334" s="315">
        <v>2106909200</v>
      </c>
      <c r="G334" s="5" t="s">
        <v>170</v>
      </c>
      <c r="H334" s="79" t="s">
        <v>142</v>
      </c>
      <c r="I334" s="55" t="s">
        <v>280</v>
      </c>
      <c r="J334" s="104" t="s">
        <v>607</v>
      </c>
      <c r="K334" s="43" t="s">
        <v>164</v>
      </c>
      <c r="L334" s="13">
        <v>2</v>
      </c>
      <c r="M334" s="206">
        <v>50.198904109589037</v>
      </c>
      <c r="N334" s="73"/>
      <c r="O334" s="197">
        <f t="shared" si="115"/>
        <v>2128.4335342465752</v>
      </c>
      <c r="P334" s="174">
        <v>1.2</v>
      </c>
      <c r="Q334" s="174">
        <f t="shared" si="119"/>
        <v>48.19094794520548</v>
      </c>
      <c r="R334" s="173">
        <f t="shared" si="113"/>
        <v>2554.1202410958904</v>
      </c>
      <c r="S334" s="173">
        <f t="shared" si="114"/>
        <v>425.68670684931521</v>
      </c>
      <c r="T334" s="111"/>
      <c r="U334" s="32">
        <f t="shared" si="116"/>
        <v>0</v>
      </c>
      <c r="V334" s="280"/>
      <c r="W334" s="136" t="s">
        <v>251</v>
      </c>
      <c r="X334" s="215"/>
      <c r="Y334" s="294"/>
      <c r="Z334" s="20"/>
    </row>
    <row r="335" spans="1:26" s="46" customFormat="1" ht="13.5" customHeight="1">
      <c r="A335" s="309" t="s">
        <v>1674</v>
      </c>
      <c r="B335" s="314"/>
      <c r="C335" s="314">
        <v>1022734</v>
      </c>
      <c r="D335" s="311">
        <v>5999076240845</v>
      </c>
      <c r="E335" s="309">
        <v>11001050840</v>
      </c>
      <c r="F335" s="315">
        <v>1806209500</v>
      </c>
      <c r="G335" s="5" t="s">
        <v>170</v>
      </c>
      <c r="H335" s="327" t="s">
        <v>142</v>
      </c>
      <c r="I335" s="55" t="s">
        <v>280</v>
      </c>
      <c r="J335" s="104" t="s">
        <v>607</v>
      </c>
      <c r="K335" s="43" t="s">
        <v>914</v>
      </c>
      <c r="L335" s="12">
        <v>2</v>
      </c>
      <c r="M335" s="206">
        <v>50.198904109589037</v>
      </c>
      <c r="N335" s="73"/>
      <c r="O335" s="197">
        <f t="shared" si="115"/>
        <v>2128.4335342465752</v>
      </c>
      <c r="P335" s="174">
        <v>1.2</v>
      </c>
      <c r="Q335" s="174">
        <f t="shared" si="119"/>
        <v>48.19094794520548</v>
      </c>
      <c r="R335" s="173">
        <f t="shared" si="113"/>
        <v>2554.1202410958904</v>
      </c>
      <c r="S335" s="173">
        <f>R335-O335</f>
        <v>425.68670684931521</v>
      </c>
      <c r="T335" s="153"/>
      <c r="U335" s="32">
        <f t="shared" si="116"/>
        <v>0</v>
      </c>
      <c r="V335" s="280"/>
      <c r="W335" s="134" t="s">
        <v>250</v>
      </c>
      <c r="X335" s="216"/>
      <c r="Y335" s="294"/>
      <c r="Z335" s="177"/>
    </row>
    <row r="336" spans="1:26" s="46" customFormat="1" ht="13.5" customHeight="1">
      <c r="A336" s="309" t="s">
        <v>1675</v>
      </c>
      <c r="B336" s="314"/>
      <c r="C336" s="314">
        <v>1022735</v>
      </c>
      <c r="D336" s="311">
        <v>5999076240852</v>
      </c>
      <c r="E336" s="309">
        <v>11001050930</v>
      </c>
      <c r="F336" s="315">
        <v>1806209500</v>
      </c>
      <c r="G336" s="5" t="s">
        <v>170</v>
      </c>
      <c r="H336" s="327" t="s">
        <v>142</v>
      </c>
      <c r="I336" s="55" t="s">
        <v>280</v>
      </c>
      <c r="J336" s="104" t="s">
        <v>607</v>
      </c>
      <c r="K336" s="43" t="s">
        <v>308</v>
      </c>
      <c r="L336" s="12">
        <v>2</v>
      </c>
      <c r="M336" s="206">
        <v>50.198904109589037</v>
      </c>
      <c r="N336" s="73"/>
      <c r="O336" s="197">
        <f t="shared" si="115"/>
        <v>2128.4335342465752</v>
      </c>
      <c r="P336" s="174">
        <v>1.2</v>
      </c>
      <c r="Q336" s="174">
        <f t="shared" si="119"/>
        <v>48.19094794520548</v>
      </c>
      <c r="R336" s="173">
        <f t="shared" si="113"/>
        <v>2554.1202410958904</v>
      </c>
      <c r="S336" s="173">
        <f>R336-O336</f>
        <v>425.68670684931521</v>
      </c>
      <c r="T336" s="153"/>
      <c r="U336" s="32">
        <f t="shared" si="116"/>
        <v>0</v>
      </c>
      <c r="V336" s="280"/>
      <c r="W336" s="134" t="s">
        <v>250</v>
      </c>
      <c r="X336" s="216"/>
      <c r="Y336" s="294"/>
      <c r="Z336" s="177"/>
    </row>
    <row r="337" spans="1:26" s="47" customFormat="1" ht="12.75" customHeight="1">
      <c r="A337" s="309" t="s">
        <v>1676</v>
      </c>
      <c r="B337" s="314"/>
      <c r="C337" s="314"/>
      <c r="D337" s="311">
        <v>5999076231928</v>
      </c>
      <c r="E337" s="309">
        <v>11001070130</v>
      </c>
      <c r="F337" s="315">
        <v>2106909200</v>
      </c>
      <c r="G337" s="5" t="s">
        <v>170</v>
      </c>
      <c r="H337" s="79" t="s">
        <v>142</v>
      </c>
      <c r="I337" s="55" t="s">
        <v>280</v>
      </c>
      <c r="J337" s="104" t="s">
        <v>1161</v>
      </c>
      <c r="K337" s="43" t="s">
        <v>163</v>
      </c>
      <c r="L337" s="13">
        <v>2</v>
      </c>
      <c r="M337" s="206">
        <v>107.84054794520546</v>
      </c>
      <c r="N337" s="73"/>
      <c r="O337" s="197">
        <f t="shared" si="115"/>
        <v>4572.4392328767117</v>
      </c>
      <c r="P337" s="174">
        <v>1.2</v>
      </c>
      <c r="Q337" s="174">
        <f t="shared" si="119"/>
        <v>103.52692602739724</v>
      </c>
      <c r="R337" s="173">
        <f t="shared" si="113"/>
        <v>5486.9270794520535</v>
      </c>
      <c r="S337" s="173">
        <f t="shared" si="114"/>
        <v>914.48784657534179</v>
      </c>
      <c r="T337" s="111"/>
      <c r="U337" s="32">
        <f t="shared" si="116"/>
        <v>0</v>
      </c>
      <c r="V337" s="280">
        <v>1</v>
      </c>
      <c r="W337" s="134" t="s">
        <v>250</v>
      </c>
      <c r="X337" s="215"/>
      <c r="Y337" s="294">
        <v>47239</v>
      </c>
      <c r="Z337" s="20"/>
    </row>
    <row r="338" spans="1:26" s="47" customFormat="1" ht="12.75" customHeight="1">
      <c r="A338" s="309" t="s">
        <v>1677</v>
      </c>
      <c r="B338" s="314"/>
      <c r="C338" s="314"/>
      <c r="D338" s="311">
        <v>5999076231935</v>
      </c>
      <c r="E338" s="309">
        <v>11001070230</v>
      </c>
      <c r="F338" s="315">
        <v>1806209500</v>
      </c>
      <c r="G338" s="5" t="s">
        <v>170</v>
      </c>
      <c r="H338" s="79" t="s">
        <v>142</v>
      </c>
      <c r="I338" s="55" t="s">
        <v>280</v>
      </c>
      <c r="J338" s="104" t="s">
        <v>1161</v>
      </c>
      <c r="K338" s="43" t="s">
        <v>213</v>
      </c>
      <c r="L338" s="13">
        <v>2</v>
      </c>
      <c r="M338" s="206">
        <v>107.84054794520546</v>
      </c>
      <c r="N338" s="73"/>
      <c r="O338" s="197">
        <f t="shared" si="115"/>
        <v>4572.4392328767117</v>
      </c>
      <c r="P338" s="174">
        <v>1.2</v>
      </c>
      <c r="Q338" s="174">
        <f t="shared" si="119"/>
        <v>103.52692602739724</v>
      </c>
      <c r="R338" s="173">
        <f t="shared" si="113"/>
        <v>5486.9270794520535</v>
      </c>
      <c r="S338" s="173">
        <f t="shared" si="114"/>
        <v>914.48784657534179</v>
      </c>
      <c r="T338" s="111"/>
      <c r="U338" s="32">
        <f t="shared" si="116"/>
        <v>0</v>
      </c>
      <c r="V338" s="280"/>
      <c r="W338" s="136" t="s">
        <v>251</v>
      </c>
      <c r="X338" s="215"/>
      <c r="Y338" s="294"/>
      <c r="Z338" s="20"/>
    </row>
    <row r="339" spans="1:26" s="47" customFormat="1" ht="12.75" customHeight="1">
      <c r="A339" s="309" t="s">
        <v>1678</v>
      </c>
      <c r="B339" s="314"/>
      <c r="C339" s="314"/>
      <c r="D339" s="311">
        <v>5999076231942</v>
      </c>
      <c r="E339" s="309">
        <v>11001070630</v>
      </c>
      <c r="F339" s="309">
        <v>2106909200</v>
      </c>
      <c r="G339" s="5" t="s">
        <v>170</v>
      </c>
      <c r="H339" s="79" t="s">
        <v>142</v>
      </c>
      <c r="I339" s="55" t="s">
        <v>280</v>
      </c>
      <c r="J339" s="104" t="s">
        <v>1161</v>
      </c>
      <c r="K339" s="43" t="s">
        <v>164</v>
      </c>
      <c r="L339" s="13">
        <v>2</v>
      </c>
      <c r="M339" s="206">
        <v>107.84054794520546</v>
      </c>
      <c r="N339" s="73"/>
      <c r="O339" s="197">
        <f t="shared" si="115"/>
        <v>4572.4392328767117</v>
      </c>
      <c r="P339" s="174">
        <v>1.2</v>
      </c>
      <c r="Q339" s="174">
        <f t="shared" si="119"/>
        <v>103.52692602739724</v>
      </c>
      <c r="R339" s="173">
        <f t="shared" si="113"/>
        <v>5486.9270794520535</v>
      </c>
      <c r="S339" s="173">
        <f t="shared" si="114"/>
        <v>914.48784657534179</v>
      </c>
      <c r="T339" s="111"/>
      <c r="U339" s="32">
        <f t="shared" si="116"/>
        <v>0</v>
      </c>
      <c r="V339" s="280">
        <v>1</v>
      </c>
      <c r="W339" s="134" t="s">
        <v>250</v>
      </c>
      <c r="X339" s="215"/>
      <c r="Y339" s="294">
        <v>47209</v>
      </c>
      <c r="Z339" s="20"/>
    </row>
    <row r="340" spans="1:26" s="47" customFormat="1" ht="12.75" customHeight="1">
      <c r="A340" s="309" t="s">
        <v>1679</v>
      </c>
      <c r="B340" s="314"/>
      <c r="C340" s="314"/>
      <c r="D340" s="311">
        <v>5999076223251</v>
      </c>
      <c r="E340" s="309">
        <v>11005030130</v>
      </c>
      <c r="F340" s="315">
        <v>2106909200</v>
      </c>
      <c r="G340" s="5" t="s">
        <v>170</v>
      </c>
      <c r="H340" s="79" t="s">
        <v>142</v>
      </c>
      <c r="I340" s="55" t="s">
        <v>284</v>
      </c>
      <c r="J340" s="104" t="s">
        <v>594</v>
      </c>
      <c r="K340" s="43" t="s">
        <v>163</v>
      </c>
      <c r="L340" s="13">
        <v>10</v>
      </c>
      <c r="M340" s="206">
        <v>17.260821917808219</v>
      </c>
      <c r="N340" s="73"/>
      <c r="O340" s="197">
        <f t="shared" si="115"/>
        <v>731.85884931506848</v>
      </c>
      <c r="P340" s="174">
        <v>1.3</v>
      </c>
      <c r="Q340" s="174">
        <f t="shared" si="119"/>
        <v>17.951254794520551</v>
      </c>
      <c r="R340" s="173">
        <f t="shared" si="113"/>
        <v>951.41650410958925</v>
      </c>
      <c r="S340" s="173">
        <f t="shared" si="114"/>
        <v>219.55765479452077</v>
      </c>
      <c r="T340" s="111"/>
      <c r="U340" s="32">
        <f t="shared" si="116"/>
        <v>0</v>
      </c>
      <c r="V340" s="280"/>
      <c r="W340" s="136" t="s">
        <v>251</v>
      </c>
      <c r="X340" s="215"/>
      <c r="Y340" s="294"/>
      <c r="Z340" s="20"/>
    </row>
    <row r="341" spans="1:26" s="47" customFormat="1" ht="12.75" customHeight="1">
      <c r="A341" s="309" t="s">
        <v>1680</v>
      </c>
      <c r="B341" s="310">
        <v>81154164</v>
      </c>
      <c r="C341" s="314">
        <v>999117</v>
      </c>
      <c r="D341" s="311">
        <v>5999076223268</v>
      </c>
      <c r="E341" s="309">
        <v>11005030230</v>
      </c>
      <c r="F341" s="315">
        <v>1806909000</v>
      </c>
      <c r="G341" s="5" t="s">
        <v>170</v>
      </c>
      <c r="H341" s="79" t="s">
        <v>142</v>
      </c>
      <c r="I341" s="55" t="s">
        <v>284</v>
      </c>
      <c r="J341" s="104" t="s">
        <v>594</v>
      </c>
      <c r="K341" s="43" t="s">
        <v>213</v>
      </c>
      <c r="L341" s="13">
        <v>10</v>
      </c>
      <c r="M341" s="206">
        <v>17.260821917808219</v>
      </c>
      <c r="N341" s="73"/>
      <c r="O341" s="197">
        <f t="shared" si="115"/>
        <v>731.85884931506848</v>
      </c>
      <c r="P341" s="174">
        <v>1.3</v>
      </c>
      <c r="Q341" s="174">
        <f t="shared" si="119"/>
        <v>17.951254794520551</v>
      </c>
      <c r="R341" s="173">
        <f t="shared" si="113"/>
        <v>951.41650410958925</v>
      </c>
      <c r="S341" s="173">
        <f t="shared" si="114"/>
        <v>219.55765479452077</v>
      </c>
      <c r="T341" s="111"/>
      <c r="U341" s="32">
        <f t="shared" si="116"/>
        <v>0</v>
      </c>
      <c r="V341" s="280"/>
      <c r="W341" s="135" t="s">
        <v>252</v>
      </c>
      <c r="X341" s="215"/>
      <c r="Y341" s="20"/>
      <c r="Z341" s="20"/>
    </row>
    <row r="342" spans="1:26" s="47" customFormat="1" ht="12.75" customHeight="1">
      <c r="A342" s="309" t="s">
        <v>1681</v>
      </c>
      <c r="B342" s="314"/>
      <c r="C342" s="314"/>
      <c r="D342" s="311">
        <v>5999076223275</v>
      </c>
      <c r="E342" s="309">
        <v>11005030330</v>
      </c>
      <c r="F342" s="315">
        <v>2106909200</v>
      </c>
      <c r="G342" s="5" t="s">
        <v>170</v>
      </c>
      <c r="H342" s="79" t="s">
        <v>142</v>
      </c>
      <c r="I342" s="55" t="s">
        <v>284</v>
      </c>
      <c r="J342" s="104" t="s">
        <v>594</v>
      </c>
      <c r="K342" s="43" t="s">
        <v>164</v>
      </c>
      <c r="L342" s="13">
        <v>10</v>
      </c>
      <c r="M342" s="206">
        <v>17.260821917808219</v>
      </c>
      <c r="N342" s="73"/>
      <c r="O342" s="197">
        <f t="shared" si="115"/>
        <v>731.85884931506848</v>
      </c>
      <c r="P342" s="174">
        <v>1.3</v>
      </c>
      <c r="Q342" s="174">
        <f t="shared" si="119"/>
        <v>17.951254794520551</v>
      </c>
      <c r="R342" s="173">
        <f t="shared" si="113"/>
        <v>951.41650410958925</v>
      </c>
      <c r="S342" s="173">
        <f t="shared" si="114"/>
        <v>219.55765479452077</v>
      </c>
      <c r="T342" s="111"/>
      <c r="U342" s="32">
        <f t="shared" si="116"/>
        <v>0</v>
      </c>
      <c r="V342" s="280"/>
      <c r="W342" s="136" t="s">
        <v>251</v>
      </c>
      <c r="X342" s="215"/>
      <c r="Y342" s="20"/>
      <c r="Z342" s="20"/>
    </row>
    <row r="343" spans="1:26" s="47" customFormat="1" ht="12.75" customHeight="1">
      <c r="A343" s="309" t="s">
        <v>1682</v>
      </c>
      <c r="B343" s="314"/>
      <c r="C343" s="314"/>
      <c r="D343" s="311">
        <v>5999076237906</v>
      </c>
      <c r="E343" s="309">
        <v>11005050130</v>
      </c>
      <c r="F343" s="315">
        <v>2106909200</v>
      </c>
      <c r="G343" s="5" t="s">
        <v>170</v>
      </c>
      <c r="H343" s="79" t="s">
        <v>142</v>
      </c>
      <c r="I343" s="55" t="s">
        <v>284</v>
      </c>
      <c r="J343" s="104" t="s">
        <v>608</v>
      </c>
      <c r="K343" s="43" t="s">
        <v>163</v>
      </c>
      <c r="L343" s="13">
        <v>2</v>
      </c>
      <c r="M343" s="206">
        <v>58.750136986301371</v>
      </c>
      <c r="N343" s="73"/>
      <c r="O343" s="197">
        <f t="shared" si="115"/>
        <v>2491.0058082191786</v>
      </c>
      <c r="P343" s="174">
        <v>1.2</v>
      </c>
      <c r="Q343" s="174">
        <f t="shared" si="119"/>
        <v>56.40013150684932</v>
      </c>
      <c r="R343" s="173">
        <f t="shared" si="113"/>
        <v>2989.2069698630139</v>
      </c>
      <c r="S343" s="173">
        <f t="shared" si="114"/>
        <v>498.20116164383535</v>
      </c>
      <c r="T343" s="153"/>
      <c r="U343" s="32">
        <f t="shared" si="116"/>
        <v>0</v>
      </c>
      <c r="V343" s="280"/>
      <c r="W343" s="134" t="s">
        <v>250</v>
      </c>
      <c r="X343" s="215"/>
      <c r="Y343" s="294"/>
      <c r="Z343" s="20"/>
    </row>
    <row r="344" spans="1:26" s="47" customFormat="1" ht="12.75" customHeight="1">
      <c r="A344" s="309" t="s">
        <v>1683</v>
      </c>
      <c r="B344" s="314"/>
      <c r="C344" s="314"/>
      <c r="D344" s="311">
        <v>5999076237913</v>
      </c>
      <c r="E344" s="309">
        <v>11005050230</v>
      </c>
      <c r="F344" s="315">
        <v>1806909000</v>
      </c>
      <c r="G344" s="5" t="s">
        <v>170</v>
      </c>
      <c r="H344" s="79" t="s">
        <v>142</v>
      </c>
      <c r="I344" s="55" t="s">
        <v>284</v>
      </c>
      <c r="J344" s="104" t="s">
        <v>608</v>
      </c>
      <c r="K344" s="43" t="s">
        <v>213</v>
      </c>
      <c r="L344" s="13">
        <v>2</v>
      </c>
      <c r="M344" s="206">
        <v>58.750136986301371</v>
      </c>
      <c r="N344" s="73"/>
      <c r="O344" s="197">
        <f t="shared" si="115"/>
        <v>2491.0058082191786</v>
      </c>
      <c r="P344" s="174">
        <v>1.2</v>
      </c>
      <c r="Q344" s="174">
        <f t="shared" si="119"/>
        <v>56.40013150684932</v>
      </c>
      <c r="R344" s="173">
        <f t="shared" si="113"/>
        <v>2989.2069698630139</v>
      </c>
      <c r="S344" s="173">
        <f t="shared" si="114"/>
        <v>498.20116164383535</v>
      </c>
      <c r="T344" s="153"/>
      <c r="U344" s="32">
        <f t="shared" si="116"/>
        <v>0</v>
      </c>
      <c r="V344" s="280"/>
      <c r="W344" s="136" t="s">
        <v>251</v>
      </c>
      <c r="X344" s="215"/>
      <c r="Y344" s="294"/>
      <c r="Z344" s="20"/>
    </row>
    <row r="345" spans="1:26" s="47" customFormat="1" ht="12.75" customHeight="1">
      <c r="A345" s="309" t="s">
        <v>1684</v>
      </c>
      <c r="B345" s="314"/>
      <c r="C345" s="314"/>
      <c r="D345" s="311">
        <v>5999076237920</v>
      </c>
      <c r="E345" s="309">
        <v>11005050330</v>
      </c>
      <c r="F345" s="309">
        <v>2106909200</v>
      </c>
      <c r="G345" s="5" t="s">
        <v>170</v>
      </c>
      <c r="H345" s="79" t="s">
        <v>142</v>
      </c>
      <c r="I345" s="55" t="s">
        <v>284</v>
      </c>
      <c r="J345" s="104" t="s">
        <v>608</v>
      </c>
      <c r="K345" s="43" t="s">
        <v>164</v>
      </c>
      <c r="L345" s="13">
        <v>2</v>
      </c>
      <c r="M345" s="206">
        <v>58.750136986301371</v>
      </c>
      <c r="N345" s="73"/>
      <c r="O345" s="197">
        <f t="shared" si="115"/>
        <v>2491.0058082191786</v>
      </c>
      <c r="P345" s="174">
        <v>1.2</v>
      </c>
      <c r="Q345" s="174">
        <f t="shared" si="119"/>
        <v>56.40013150684932</v>
      </c>
      <c r="R345" s="173">
        <f t="shared" si="113"/>
        <v>2989.2069698630139</v>
      </c>
      <c r="S345" s="173">
        <f t="shared" si="114"/>
        <v>498.20116164383535</v>
      </c>
      <c r="T345" s="153"/>
      <c r="U345" s="32">
        <f t="shared" si="116"/>
        <v>0</v>
      </c>
      <c r="V345" s="280"/>
      <c r="W345" s="134" t="s">
        <v>250</v>
      </c>
      <c r="X345" s="215"/>
      <c r="Y345" s="294"/>
      <c r="Z345" s="20"/>
    </row>
    <row r="346" spans="1:26" s="46" customFormat="1" ht="13.5" customHeight="1">
      <c r="A346" s="309" t="s">
        <v>1685</v>
      </c>
      <c r="B346" s="314">
        <v>80998676</v>
      </c>
      <c r="C346" s="314">
        <v>995256</v>
      </c>
      <c r="D346" s="311">
        <v>5999076227426</v>
      </c>
      <c r="E346" s="309">
        <v>13005030030</v>
      </c>
      <c r="F346" s="309">
        <v>2925290000</v>
      </c>
      <c r="G346" s="5" t="s">
        <v>170</v>
      </c>
      <c r="H346" s="79" t="s">
        <v>34</v>
      </c>
      <c r="I346" s="56" t="s">
        <v>140</v>
      </c>
      <c r="J346" s="54" t="s">
        <v>591</v>
      </c>
      <c r="K346" s="43" t="s">
        <v>21</v>
      </c>
      <c r="L346" s="13">
        <v>10</v>
      </c>
      <c r="M346" s="206">
        <v>17.95758904109589</v>
      </c>
      <c r="N346" s="73"/>
      <c r="O346" s="197">
        <f t="shared" si="115"/>
        <v>761.40177534246584</v>
      </c>
      <c r="P346" s="174">
        <v>1.3</v>
      </c>
      <c r="Q346" s="174">
        <f t="shared" si="119"/>
        <v>18.675892602739729</v>
      </c>
      <c r="R346" s="173">
        <f t="shared" si="113"/>
        <v>989.82230794520569</v>
      </c>
      <c r="S346" s="173">
        <f t="shared" si="114"/>
        <v>228.42053260273985</v>
      </c>
      <c r="T346" s="153"/>
      <c r="U346" s="32">
        <f t="shared" si="116"/>
        <v>0</v>
      </c>
      <c r="V346" s="280" t="s">
        <v>4119</v>
      </c>
      <c r="W346" s="154" t="s">
        <v>255</v>
      </c>
      <c r="X346" s="214"/>
      <c r="Y346" s="294">
        <v>47300</v>
      </c>
      <c r="Z346" s="177"/>
    </row>
    <row r="347" spans="1:26" s="46" customFormat="1" ht="13.5" customHeight="1">
      <c r="A347" s="309" t="s">
        <v>1686</v>
      </c>
      <c r="B347" s="310">
        <v>80998678</v>
      </c>
      <c r="C347" s="314"/>
      <c r="D347" s="311">
        <v>5999076227419</v>
      </c>
      <c r="E347" s="309">
        <v>13005020030</v>
      </c>
      <c r="F347" s="309">
        <v>2925290000</v>
      </c>
      <c r="G347" s="5" t="s">
        <v>170</v>
      </c>
      <c r="H347" s="79" t="s">
        <v>34</v>
      </c>
      <c r="I347" s="56" t="s">
        <v>140</v>
      </c>
      <c r="J347" s="54" t="s">
        <v>603</v>
      </c>
      <c r="K347" s="43" t="s">
        <v>21</v>
      </c>
      <c r="L347" s="13">
        <v>10</v>
      </c>
      <c r="M347" s="206">
        <v>26.408219178082192</v>
      </c>
      <c r="N347" s="73"/>
      <c r="O347" s="197">
        <f t="shared" si="115"/>
        <v>1119.7084931506849</v>
      </c>
      <c r="P347" s="174">
        <v>1.25</v>
      </c>
      <c r="Q347" s="174">
        <f t="shared" ref="Q347:Q352" si="120">M347*0.8*P347</f>
        <v>26.408219178082195</v>
      </c>
      <c r="R347" s="173">
        <f t="shared" si="113"/>
        <v>1399.6356164383562</v>
      </c>
      <c r="S347" s="173">
        <f t="shared" ref="S347:S352" si="121">R347-O347</f>
        <v>279.92712328767129</v>
      </c>
      <c r="T347" s="153"/>
      <c r="U347" s="32">
        <f t="shared" si="116"/>
        <v>0</v>
      </c>
      <c r="V347" s="280" t="s">
        <v>4119</v>
      </c>
      <c r="W347" s="154" t="s">
        <v>255</v>
      </c>
      <c r="X347" s="214"/>
      <c r="Y347" s="294">
        <v>47239</v>
      </c>
      <c r="Z347" s="177"/>
    </row>
    <row r="348" spans="1:26" s="46" customFormat="1" ht="13.5" customHeight="1">
      <c r="A348" s="309" t="s">
        <v>3900</v>
      </c>
      <c r="B348" s="310">
        <v>80998679</v>
      </c>
      <c r="C348" s="314"/>
      <c r="D348" s="311">
        <v>5999076227402</v>
      </c>
      <c r="E348" s="309">
        <v>13005010030</v>
      </c>
      <c r="F348" s="309">
        <v>2925290000</v>
      </c>
      <c r="G348" s="5" t="s">
        <v>170</v>
      </c>
      <c r="H348" s="79" t="s">
        <v>34</v>
      </c>
      <c r="I348" s="56" t="s">
        <v>140</v>
      </c>
      <c r="J348" s="54" t="s">
        <v>594</v>
      </c>
      <c r="K348" s="43" t="s">
        <v>21</v>
      </c>
      <c r="L348" s="13">
        <v>6</v>
      </c>
      <c r="M348" s="206">
        <v>41.498630136986307</v>
      </c>
      <c r="N348" s="73"/>
      <c r="O348" s="197">
        <f t="shared" si="115"/>
        <v>1759.5419178082193</v>
      </c>
      <c r="P348" s="174">
        <v>1.2</v>
      </c>
      <c r="Q348" s="174">
        <f t="shared" si="120"/>
        <v>39.838684931506855</v>
      </c>
      <c r="R348" s="173">
        <f t="shared" si="113"/>
        <v>2111.4503013698632</v>
      </c>
      <c r="S348" s="173">
        <f t="shared" si="121"/>
        <v>351.90838356164386</v>
      </c>
      <c r="T348" s="153"/>
      <c r="U348" s="32">
        <f t="shared" si="116"/>
        <v>0</v>
      </c>
      <c r="V348" s="280"/>
      <c r="W348" s="357"/>
      <c r="X348" s="214"/>
      <c r="Y348" s="294"/>
      <c r="Z348" s="177"/>
    </row>
    <row r="349" spans="1:26" s="45" customFormat="1" ht="12.75" customHeight="1">
      <c r="A349" s="309" t="s">
        <v>3635</v>
      </c>
      <c r="B349" s="314"/>
      <c r="C349" s="314">
        <v>1941762</v>
      </c>
      <c r="D349" s="311">
        <v>5999076261932</v>
      </c>
      <c r="E349" s="309">
        <v>13021010300</v>
      </c>
      <c r="F349" s="309">
        <v>2925290000</v>
      </c>
      <c r="G349" s="129" t="s">
        <v>170</v>
      </c>
      <c r="H349" s="79" t="s">
        <v>34</v>
      </c>
      <c r="I349" s="56" t="s">
        <v>140</v>
      </c>
      <c r="J349" s="105" t="s">
        <v>591</v>
      </c>
      <c r="K349" s="320" t="s">
        <v>437</v>
      </c>
      <c r="L349" s="15">
        <v>10</v>
      </c>
      <c r="M349" s="206">
        <v>21.694794520547944</v>
      </c>
      <c r="N349" s="73"/>
      <c r="O349" s="197">
        <f t="shared" si="115"/>
        <v>919.85928767123278</v>
      </c>
      <c r="P349" s="174">
        <v>1.25</v>
      </c>
      <c r="Q349" s="174">
        <f t="shared" si="120"/>
        <v>21.694794520547944</v>
      </c>
      <c r="R349" s="173">
        <f t="shared" si="113"/>
        <v>1149.824109589041</v>
      </c>
      <c r="S349" s="173">
        <f t="shared" si="121"/>
        <v>229.96482191780819</v>
      </c>
      <c r="T349" s="111"/>
      <c r="U349" s="32">
        <f t="shared" si="116"/>
        <v>0</v>
      </c>
      <c r="V349" s="280"/>
      <c r="W349" s="133" t="s">
        <v>249</v>
      </c>
      <c r="X349" s="215"/>
      <c r="Y349" s="294"/>
      <c r="Z349" s="199"/>
    </row>
    <row r="350" spans="1:26" s="45" customFormat="1" ht="12.75" customHeight="1">
      <c r="A350" s="309" t="s">
        <v>3636</v>
      </c>
      <c r="B350" s="314"/>
      <c r="C350" s="314">
        <v>1941763</v>
      </c>
      <c r="D350" s="311">
        <v>5999076261925</v>
      </c>
      <c r="E350" s="309">
        <v>13021010200</v>
      </c>
      <c r="F350" s="309">
        <v>2925290000</v>
      </c>
      <c r="G350" s="129" t="s">
        <v>170</v>
      </c>
      <c r="H350" s="79" t="s">
        <v>34</v>
      </c>
      <c r="I350" s="56" t="s">
        <v>140</v>
      </c>
      <c r="J350" s="105" t="s">
        <v>591</v>
      </c>
      <c r="K350" s="320" t="s">
        <v>436</v>
      </c>
      <c r="L350" s="15">
        <v>10</v>
      </c>
      <c r="M350" s="206">
        <v>21.694794520547944</v>
      </c>
      <c r="N350" s="73"/>
      <c r="O350" s="197">
        <f t="shared" si="115"/>
        <v>919.85928767123278</v>
      </c>
      <c r="P350" s="174">
        <v>1.25</v>
      </c>
      <c r="Q350" s="174">
        <f t="shared" si="120"/>
        <v>21.694794520547944</v>
      </c>
      <c r="R350" s="173">
        <f t="shared" si="113"/>
        <v>1149.824109589041</v>
      </c>
      <c r="S350" s="173">
        <f t="shared" si="121"/>
        <v>229.96482191780819</v>
      </c>
      <c r="T350" s="111"/>
      <c r="U350" s="32">
        <f t="shared" si="116"/>
        <v>0</v>
      </c>
      <c r="V350" s="280"/>
      <c r="W350" s="133" t="s">
        <v>249</v>
      </c>
      <c r="X350" s="215"/>
      <c r="Y350" s="294"/>
      <c r="Z350" s="199"/>
    </row>
    <row r="351" spans="1:26" s="45" customFormat="1" ht="12.75" customHeight="1">
      <c r="A351" s="309" t="s">
        <v>3637</v>
      </c>
      <c r="B351" s="314"/>
      <c r="C351" s="314">
        <v>1941764</v>
      </c>
      <c r="D351" s="311">
        <v>5999076261918</v>
      </c>
      <c r="E351" s="309">
        <v>13021010100</v>
      </c>
      <c r="F351" s="309">
        <v>2925290000</v>
      </c>
      <c r="G351" s="129" t="s">
        <v>170</v>
      </c>
      <c r="H351" s="79" t="s">
        <v>34</v>
      </c>
      <c r="I351" s="56" t="s">
        <v>140</v>
      </c>
      <c r="J351" s="105" t="s">
        <v>591</v>
      </c>
      <c r="K351" s="320" t="s">
        <v>76</v>
      </c>
      <c r="L351" s="15">
        <v>10</v>
      </c>
      <c r="M351" s="206">
        <v>21.694794520547944</v>
      </c>
      <c r="N351" s="73"/>
      <c r="O351" s="197">
        <f t="shared" si="115"/>
        <v>919.85928767123278</v>
      </c>
      <c r="P351" s="174">
        <v>1.25</v>
      </c>
      <c r="Q351" s="174">
        <f t="shared" si="120"/>
        <v>21.694794520547944</v>
      </c>
      <c r="R351" s="173">
        <f t="shared" si="113"/>
        <v>1149.824109589041</v>
      </c>
      <c r="S351" s="173">
        <f t="shared" si="121"/>
        <v>229.96482191780819</v>
      </c>
      <c r="T351" s="111"/>
      <c r="U351" s="32">
        <f t="shared" si="116"/>
        <v>0</v>
      </c>
      <c r="V351" s="280"/>
      <c r="W351" s="133" t="s">
        <v>249</v>
      </c>
      <c r="X351" s="215"/>
      <c r="Y351" s="294"/>
      <c r="Z351" s="199"/>
    </row>
    <row r="352" spans="1:26" s="45" customFormat="1" ht="12.75" customHeight="1">
      <c r="A352" s="309" t="s">
        <v>3638</v>
      </c>
      <c r="B352" s="314"/>
      <c r="C352" s="314">
        <v>1941765</v>
      </c>
      <c r="D352" s="311">
        <v>5999076261949</v>
      </c>
      <c r="E352" s="309">
        <v>13021010400</v>
      </c>
      <c r="F352" s="309">
        <v>2925290000</v>
      </c>
      <c r="G352" s="129" t="s">
        <v>170</v>
      </c>
      <c r="H352" s="79" t="s">
        <v>34</v>
      </c>
      <c r="I352" s="56" t="s">
        <v>140</v>
      </c>
      <c r="J352" s="105" t="s">
        <v>591</v>
      </c>
      <c r="K352" s="320" t="s">
        <v>3653</v>
      </c>
      <c r="L352" s="15">
        <v>10</v>
      </c>
      <c r="M352" s="206">
        <v>21.694794520547944</v>
      </c>
      <c r="N352" s="73"/>
      <c r="O352" s="197">
        <f t="shared" si="115"/>
        <v>919.85928767123278</v>
      </c>
      <c r="P352" s="174">
        <v>1.25</v>
      </c>
      <c r="Q352" s="174">
        <f t="shared" si="120"/>
        <v>21.694794520547944</v>
      </c>
      <c r="R352" s="173">
        <f t="shared" si="113"/>
        <v>1149.824109589041</v>
      </c>
      <c r="S352" s="173">
        <f t="shared" si="121"/>
        <v>229.96482191780819</v>
      </c>
      <c r="T352" s="111"/>
      <c r="U352" s="32">
        <f t="shared" si="116"/>
        <v>0</v>
      </c>
      <c r="V352" s="280"/>
      <c r="W352" s="133" t="s">
        <v>249</v>
      </c>
      <c r="X352" s="215"/>
      <c r="Y352" s="294"/>
      <c r="Z352" s="199"/>
    </row>
    <row r="353" spans="1:26" s="45" customFormat="1" ht="12.75" customHeight="1">
      <c r="A353" s="309" t="s">
        <v>3863</v>
      </c>
      <c r="B353" s="314"/>
      <c r="C353" s="314"/>
      <c r="D353" s="311">
        <v>5999076270637</v>
      </c>
      <c r="E353" s="309">
        <v>13021010500</v>
      </c>
      <c r="F353" s="309">
        <v>2925290000</v>
      </c>
      <c r="G353" s="129" t="s">
        <v>170</v>
      </c>
      <c r="H353" s="79" t="s">
        <v>34</v>
      </c>
      <c r="I353" s="56" t="s">
        <v>140</v>
      </c>
      <c r="J353" s="105" t="s">
        <v>591</v>
      </c>
      <c r="K353" s="320" t="s">
        <v>3875</v>
      </c>
      <c r="L353" s="15">
        <v>10</v>
      </c>
      <c r="M353" s="206">
        <v>21.694794520547944</v>
      </c>
      <c r="N353" s="73"/>
      <c r="O353" s="197">
        <f t="shared" si="115"/>
        <v>919.85928767123278</v>
      </c>
      <c r="P353" s="174">
        <v>1.25</v>
      </c>
      <c r="Q353" s="174">
        <f t="shared" ref="Q353" si="122">M353*0.8*P353</f>
        <v>21.694794520547944</v>
      </c>
      <c r="R353" s="173">
        <f t="shared" ref="R353" si="123">Q353*53</f>
        <v>1149.824109589041</v>
      </c>
      <c r="S353" s="173">
        <f t="shared" ref="S353" si="124">R353-O353</f>
        <v>229.96482191780819</v>
      </c>
      <c r="T353" s="111"/>
      <c r="U353" s="32">
        <f t="shared" si="116"/>
        <v>0</v>
      </c>
      <c r="V353" s="280">
        <v>48</v>
      </c>
      <c r="W353" s="357"/>
      <c r="X353" s="215"/>
      <c r="Y353" s="294">
        <v>47178</v>
      </c>
      <c r="Z353" s="199"/>
    </row>
    <row r="354" spans="1:26" s="46" customFormat="1" ht="12.75" customHeight="1">
      <c r="A354" s="309" t="s">
        <v>1687</v>
      </c>
      <c r="B354" s="310">
        <v>81154165</v>
      </c>
      <c r="C354" s="314">
        <v>999118</v>
      </c>
      <c r="D354" s="311">
        <v>5999076252329</v>
      </c>
      <c r="E354" s="309">
        <v>13018010441</v>
      </c>
      <c r="F354" s="315">
        <v>2106909200</v>
      </c>
      <c r="G354" s="5" t="s">
        <v>170</v>
      </c>
      <c r="H354" s="79" t="s">
        <v>34</v>
      </c>
      <c r="I354" s="56" t="s">
        <v>799</v>
      </c>
      <c r="J354" s="104" t="s">
        <v>613</v>
      </c>
      <c r="K354" s="43" t="s">
        <v>76</v>
      </c>
      <c r="L354" s="13">
        <v>10</v>
      </c>
      <c r="M354" s="206">
        <v>20.903013698630136</v>
      </c>
      <c r="N354" s="73"/>
      <c r="O354" s="197">
        <f t="shared" si="115"/>
        <v>886.28778082191786</v>
      </c>
      <c r="P354" s="174">
        <v>1.25</v>
      </c>
      <c r="Q354" s="174">
        <f t="shared" si="119"/>
        <v>20.903013698630136</v>
      </c>
      <c r="R354" s="173">
        <f t="shared" si="113"/>
        <v>1107.8597260273973</v>
      </c>
      <c r="S354" s="173">
        <f t="shared" si="114"/>
        <v>221.57194520547944</v>
      </c>
      <c r="T354" s="153"/>
      <c r="U354" s="32">
        <f t="shared" si="116"/>
        <v>0</v>
      </c>
      <c r="V354" s="280">
        <v>24</v>
      </c>
      <c r="W354" s="155" t="s">
        <v>253</v>
      </c>
      <c r="X354" s="215"/>
      <c r="Y354" s="294">
        <v>47239</v>
      </c>
      <c r="Z354" s="151"/>
    </row>
    <row r="355" spans="1:26" s="46" customFormat="1" ht="12.75" customHeight="1">
      <c r="A355" s="309" t="s">
        <v>3693</v>
      </c>
      <c r="B355" s="314"/>
      <c r="C355" s="314">
        <v>1941766</v>
      </c>
      <c r="D355" s="311">
        <v>5999076265206</v>
      </c>
      <c r="E355" s="318">
        <v>13022010100</v>
      </c>
      <c r="F355" s="319">
        <v>2106909200</v>
      </c>
      <c r="G355" s="5" t="s">
        <v>170</v>
      </c>
      <c r="H355" s="8" t="s">
        <v>34</v>
      </c>
      <c r="I355" s="56" t="s">
        <v>3744</v>
      </c>
      <c r="J355" s="104" t="s">
        <v>3743</v>
      </c>
      <c r="K355" s="43" t="s">
        <v>1118</v>
      </c>
      <c r="L355" s="13">
        <v>12</v>
      </c>
      <c r="M355" s="206">
        <v>19.636164383561646</v>
      </c>
      <c r="N355" s="73"/>
      <c r="O355" s="197">
        <f>(M355+M355*N355)*$Y$3*(1-$Y$2/100)</f>
        <v>832.5733698630138</v>
      </c>
      <c r="P355" s="174">
        <v>1.3</v>
      </c>
      <c r="Q355" s="174">
        <f>M355*0.8*P355</f>
        <v>20.421610958904115</v>
      </c>
      <c r="R355" s="173">
        <f t="shared" si="113"/>
        <v>1082.3453808219181</v>
      </c>
      <c r="S355" s="173">
        <f>R355-O355</f>
        <v>249.77201095890427</v>
      </c>
      <c r="T355" s="153"/>
      <c r="U355" s="32">
        <f>O355*T355</f>
        <v>0</v>
      </c>
      <c r="V355" s="280"/>
      <c r="W355" s="133" t="s">
        <v>249</v>
      </c>
      <c r="X355" s="215"/>
      <c r="Y355" s="294"/>
      <c r="Z355" s="151"/>
    </row>
    <row r="356" spans="1:26" s="46" customFormat="1" ht="12.75" customHeight="1">
      <c r="A356" s="309" t="s">
        <v>1688</v>
      </c>
      <c r="B356" s="314">
        <v>80998680</v>
      </c>
      <c r="C356" s="314">
        <v>995255</v>
      </c>
      <c r="D356" s="311">
        <v>5999076234233</v>
      </c>
      <c r="E356" s="309">
        <v>13008020031</v>
      </c>
      <c r="F356" s="315">
        <v>2106909200</v>
      </c>
      <c r="G356" s="5" t="s">
        <v>170</v>
      </c>
      <c r="H356" s="79" t="s">
        <v>34</v>
      </c>
      <c r="I356" s="56" t="s">
        <v>101</v>
      </c>
      <c r="J356" s="104" t="s">
        <v>481</v>
      </c>
      <c r="K356" s="43"/>
      <c r="L356" s="13">
        <v>12</v>
      </c>
      <c r="M356" s="206">
        <v>12.858520547945202</v>
      </c>
      <c r="N356" s="73"/>
      <c r="O356" s="197">
        <f t="shared" si="115"/>
        <v>545.20127123287659</v>
      </c>
      <c r="P356" s="174">
        <v>1.35</v>
      </c>
      <c r="Q356" s="174">
        <f t="shared" si="119"/>
        <v>13.887202191780819</v>
      </c>
      <c r="R356" s="173">
        <f t="shared" si="113"/>
        <v>736.02171616438341</v>
      </c>
      <c r="S356" s="173">
        <f t="shared" si="114"/>
        <v>190.82044493150681</v>
      </c>
      <c r="T356" s="153"/>
      <c r="U356" s="32">
        <f t="shared" si="116"/>
        <v>0</v>
      </c>
      <c r="V356" s="280" t="s">
        <v>4119</v>
      </c>
      <c r="W356" s="154" t="s">
        <v>255</v>
      </c>
      <c r="X356" s="215"/>
      <c r="Y356" s="294">
        <v>47270</v>
      </c>
      <c r="Z356" s="151"/>
    </row>
    <row r="357" spans="1:26" s="46" customFormat="1" ht="12.75" customHeight="1">
      <c r="A357" s="309" t="s">
        <v>1689</v>
      </c>
      <c r="B357" s="314">
        <v>81068427</v>
      </c>
      <c r="C357" s="314">
        <v>995257</v>
      </c>
      <c r="D357" s="311">
        <v>5999076234226</v>
      </c>
      <c r="E357" s="309">
        <v>13008010031</v>
      </c>
      <c r="F357" s="315">
        <v>2106909200</v>
      </c>
      <c r="G357" s="5" t="s">
        <v>170</v>
      </c>
      <c r="H357" s="79" t="s">
        <v>34</v>
      </c>
      <c r="I357" s="56" t="s">
        <v>101</v>
      </c>
      <c r="J357" s="104" t="s">
        <v>482</v>
      </c>
      <c r="K357" s="43"/>
      <c r="L357" s="13">
        <v>12</v>
      </c>
      <c r="M357" s="206">
        <v>19.636164383561646</v>
      </c>
      <c r="N357" s="73"/>
      <c r="O357" s="197">
        <f t="shared" si="115"/>
        <v>832.5733698630138</v>
      </c>
      <c r="P357" s="174">
        <v>1.3</v>
      </c>
      <c r="Q357" s="174">
        <f t="shared" si="119"/>
        <v>20.421610958904115</v>
      </c>
      <c r="R357" s="173">
        <f t="shared" si="113"/>
        <v>1082.3453808219181</v>
      </c>
      <c r="S357" s="173">
        <f t="shared" si="114"/>
        <v>249.77201095890427</v>
      </c>
      <c r="T357" s="153"/>
      <c r="U357" s="32">
        <f t="shared" si="116"/>
        <v>0</v>
      </c>
      <c r="V357" s="280" t="s">
        <v>4119</v>
      </c>
      <c r="W357" s="154" t="s">
        <v>255</v>
      </c>
      <c r="X357" s="215"/>
      <c r="Y357" s="294">
        <v>47270</v>
      </c>
      <c r="Z357" s="151"/>
    </row>
    <row r="358" spans="1:26" s="46" customFormat="1" ht="12.75" customHeight="1">
      <c r="A358" s="309" t="s">
        <v>1690</v>
      </c>
      <c r="B358" s="314">
        <v>81068428</v>
      </c>
      <c r="C358" s="314">
        <v>999119</v>
      </c>
      <c r="D358" s="311">
        <v>5999076251834</v>
      </c>
      <c r="E358" s="309">
        <v>13010010041</v>
      </c>
      <c r="F358" s="315">
        <v>2106909200</v>
      </c>
      <c r="G358" s="5" t="s">
        <v>170</v>
      </c>
      <c r="H358" s="79" t="s">
        <v>34</v>
      </c>
      <c r="I358" s="56" t="s">
        <v>14</v>
      </c>
      <c r="J358" s="316" t="s">
        <v>480</v>
      </c>
      <c r="K358" s="43"/>
      <c r="L358" s="13">
        <v>12</v>
      </c>
      <c r="M358" s="206">
        <v>18.52767123287671</v>
      </c>
      <c r="N358" s="73"/>
      <c r="O358" s="197">
        <f t="shared" si="115"/>
        <v>785.57326027397255</v>
      </c>
      <c r="P358" s="174">
        <v>1.3</v>
      </c>
      <c r="Q358" s="174">
        <f t="shared" si="119"/>
        <v>19.26877808219178</v>
      </c>
      <c r="R358" s="173">
        <f t="shared" si="113"/>
        <v>1021.2452383561644</v>
      </c>
      <c r="S358" s="173">
        <f t="shared" ref="S358:S414" si="125">R358-O358</f>
        <v>235.6719780821918</v>
      </c>
      <c r="T358" s="153"/>
      <c r="U358" s="32">
        <f t="shared" si="116"/>
        <v>0</v>
      </c>
      <c r="V358" s="280">
        <v>48</v>
      </c>
      <c r="W358" s="155" t="s">
        <v>253</v>
      </c>
      <c r="X358" s="216"/>
      <c r="Y358" s="294">
        <v>47300</v>
      </c>
      <c r="Z358" s="177"/>
    </row>
    <row r="359" spans="1:26" s="46" customFormat="1" ht="12.75" customHeight="1">
      <c r="A359" s="309" t="s">
        <v>1691</v>
      </c>
      <c r="B359" s="310">
        <v>81154166</v>
      </c>
      <c r="C359" s="314">
        <v>999120</v>
      </c>
      <c r="D359" s="311">
        <v>5999076239924</v>
      </c>
      <c r="E359" s="309">
        <v>13006020240</v>
      </c>
      <c r="F359" s="315">
        <v>2106909200</v>
      </c>
      <c r="G359" s="5" t="s">
        <v>170</v>
      </c>
      <c r="H359" s="79" t="s">
        <v>34</v>
      </c>
      <c r="I359" s="56" t="s">
        <v>691</v>
      </c>
      <c r="J359" s="104" t="s">
        <v>820</v>
      </c>
      <c r="K359" s="43" t="s">
        <v>88</v>
      </c>
      <c r="L359" s="13">
        <v>12</v>
      </c>
      <c r="M359" s="206">
        <v>4.0064109589041088</v>
      </c>
      <c r="N359" s="73"/>
      <c r="O359" s="197">
        <f t="shared" si="115"/>
        <v>169.87182465753423</v>
      </c>
      <c r="P359" s="174">
        <v>1.7</v>
      </c>
      <c r="Q359" s="174">
        <f t="shared" si="119"/>
        <v>5.4487189041095885</v>
      </c>
      <c r="R359" s="173">
        <f t="shared" si="113"/>
        <v>288.78210191780818</v>
      </c>
      <c r="S359" s="173">
        <f t="shared" si="125"/>
        <v>118.91027726027394</v>
      </c>
      <c r="T359" s="153"/>
      <c r="U359" s="32">
        <f t="shared" si="116"/>
        <v>0</v>
      </c>
      <c r="V359" s="280" t="s">
        <v>4119</v>
      </c>
      <c r="W359" s="155" t="s">
        <v>253</v>
      </c>
      <c r="X359" s="215"/>
      <c r="Y359" s="294">
        <v>46874</v>
      </c>
      <c r="Z359" s="151"/>
    </row>
    <row r="360" spans="1:26" s="46" customFormat="1" ht="12.75" customHeight="1">
      <c r="A360" s="309" t="s">
        <v>1692</v>
      </c>
      <c r="B360" s="310">
        <v>81154167</v>
      </c>
      <c r="C360" s="314">
        <v>999121</v>
      </c>
      <c r="D360" s="311">
        <v>5999076239917</v>
      </c>
      <c r="E360" s="309">
        <v>13006020140</v>
      </c>
      <c r="F360" s="315">
        <v>2106909200</v>
      </c>
      <c r="G360" s="5" t="s">
        <v>170</v>
      </c>
      <c r="H360" s="79" t="s">
        <v>34</v>
      </c>
      <c r="I360" s="56" t="s">
        <v>691</v>
      </c>
      <c r="J360" s="104" t="s">
        <v>820</v>
      </c>
      <c r="K360" s="43" t="s">
        <v>141</v>
      </c>
      <c r="L360" s="12">
        <v>12</v>
      </c>
      <c r="M360" s="206">
        <v>4.0064109589041088</v>
      </c>
      <c r="N360" s="73"/>
      <c r="O360" s="197">
        <f t="shared" si="115"/>
        <v>169.87182465753423</v>
      </c>
      <c r="P360" s="174">
        <v>1.7</v>
      </c>
      <c r="Q360" s="174">
        <f t="shared" si="119"/>
        <v>5.4487189041095885</v>
      </c>
      <c r="R360" s="173">
        <f t="shared" si="113"/>
        <v>288.78210191780818</v>
      </c>
      <c r="S360" s="173">
        <f t="shared" si="125"/>
        <v>118.91027726027394</v>
      </c>
      <c r="T360" s="153"/>
      <c r="U360" s="32">
        <f t="shared" si="116"/>
        <v>0</v>
      </c>
      <c r="V360" s="280">
        <v>9</v>
      </c>
      <c r="W360" s="155" t="s">
        <v>253</v>
      </c>
      <c r="X360" s="215"/>
      <c r="Y360" s="294">
        <v>46905</v>
      </c>
      <c r="Z360" s="177"/>
    </row>
    <row r="361" spans="1:26" s="46" customFormat="1" ht="12.75" customHeight="1">
      <c r="A361" s="309" t="s">
        <v>3089</v>
      </c>
      <c r="B361" s="314"/>
      <c r="C361" s="314"/>
      <c r="D361" s="311">
        <v>5999076259182</v>
      </c>
      <c r="E361" s="309">
        <v>13019010000</v>
      </c>
      <c r="F361" s="315">
        <v>2106909200</v>
      </c>
      <c r="G361" s="80" t="s">
        <v>170</v>
      </c>
      <c r="H361" s="79" t="s">
        <v>34</v>
      </c>
      <c r="I361" s="251" t="s">
        <v>3095</v>
      </c>
      <c r="J361" s="144" t="s">
        <v>480</v>
      </c>
      <c r="K361" s="43"/>
      <c r="L361" s="12">
        <v>12</v>
      </c>
      <c r="M361" s="206">
        <v>23.753424657534246</v>
      </c>
      <c r="N361" s="73"/>
      <c r="O361" s="197">
        <f t="shared" si="115"/>
        <v>1007.1452054794522</v>
      </c>
      <c r="P361" s="174">
        <v>1.25</v>
      </c>
      <c r="Q361" s="174">
        <f>M361*0.8*P361</f>
        <v>23.753424657534246</v>
      </c>
      <c r="R361" s="173">
        <f t="shared" si="113"/>
        <v>1258.9315068493152</v>
      </c>
      <c r="S361" s="173">
        <f>R361-O361</f>
        <v>251.78630136986294</v>
      </c>
      <c r="T361" s="111"/>
      <c r="U361" s="32">
        <f t="shared" si="116"/>
        <v>0</v>
      </c>
      <c r="V361" s="280">
        <v>36</v>
      </c>
      <c r="W361" s="133" t="s">
        <v>249</v>
      </c>
      <c r="X361" s="215"/>
      <c r="Y361" s="294">
        <v>47270</v>
      </c>
      <c r="Z361" s="151"/>
    </row>
    <row r="362" spans="1:26" s="46" customFormat="1" ht="12.75" customHeight="1">
      <c r="A362" s="309" t="s">
        <v>1693</v>
      </c>
      <c r="B362" s="314">
        <v>81068429</v>
      </c>
      <c r="C362" s="314">
        <v>999122</v>
      </c>
      <c r="D362" s="311">
        <v>5999076228171</v>
      </c>
      <c r="E362" s="309">
        <v>13012010030</v>
      </c>
      <c r="F362" s="315">
        <v>2106909200</v>
      </c>
      <c r="G362" s="5" t="s">
        <v>170</v>
      </c>
      <c r="H362" s="96" t="s">
        <v>34</v>
      </c>
      <c r="I362" s="251" t="s">
        <v>95</v>
      </c>
      <c r="J362" s="104" t="s">
        <v>591</v>
      </c>
      <c r="K362" s="43" t="s">
        <v>21</v>
      </c>
      <c r="L362" s="13">
        <v>10</v>
      </c>
      <c r="M362" s="206">
        <v>21.694794520547944</v>
      </c>
      <c r="N362" s="73"/>
      <c r="O362" s="197">
        <f t="shared" si="115"/>
        <v>919.85928767123278</v>
      </c>
      <c r="P362" s="174">
        <v>1.25</v>
      </c>
      <c r="Q362" s="174">
        <f t="shared" si="119"/>
        <v>21.694794520547944</v>
      </c>
      <c r="R362" s="173">
        <f t="shared" ref="R362:R423" si="126">Q362*53</f>
        <v>1149.824109589041</v>
      </c>
      <c r="S362" s="173">
        <f t="shared" si="125"/>
        <v>229.96482191780819</v>
      </c>
      <c r="T362" s="153"/>
      <c r="U362" s="32">
        <f t="shared" si="116"/>
        <v>0</v>
      </c>
      <c r="V362" s="280">
        <v>25</v>
      </c>
      <c r="W362" s="155" t="s">
        <v>253</v>
      </c>
      <c r="X362" s="215"/>
      <c r="Y362" s="294">
        <v>47270</v>
      </c>
      <c r="Z362" s="151"/>
    </row>
    <row r="363" spans="1:26" s="46" customFormat="1" ht="12.75" customHeight="1">
      <c r="A363" s="309" t="s">
        <v>1694</v>
      </c>
      <c r="B363" s="314"/>
      <c r="C363" s="314">
        <v>1022736</v>
      </c>
      <c r="D363" s="311">
        <v>5999076229246</v>
      </c>
      <c r="E363" s="309">
        <v>16019010000</v>
      </c>
      <c r="F363" s="309">
        <v>1806909000</v>
      </c>
      <c r="G363" s="5" t="s">
        <v>170</v>
      </c>
      <c r="H363" s="327" t="s">
        <v>274</v>
      </c>
      <c r="I363" s="57" t="s">
        <v>657</v>
      </c>
      <c r="J363" s="104" t="s">
        <v>481</v>
      </c>
      <c r="K363" s="43"/>
      <c r="L363" s="13">
        <v>12</v>
      </c>
      <c r="M363" s="206">
        <v>29.612602739726029</v>
      </c>
      <c r="N363" s="73"/>
      <c r="O363" s="197">
        <f t="shared" si="115"/>
        <v>1255.5743561643837</v>
      </c>
      <c r="P363" s="174">
        <v>1.25</v>
      </c>
      <c r="Q363" s="174">
        <f t="shared" si="119"/>
        <v>29.612602739726029</v>
      </c>
      <c r="R363" s="173">
        <f t="shared" si="126"/>
        <v>1569.4679452054795</v>
      </c>
      <c r="S363" s="173">
        <f t="shared" si="125"/>
        <v>313.89358904109577</v>
      </c>
      <c r="T363" s="153"/>
      <c r="U363" s="32">
        <f t="shared" si="116"/>
        <v>0</v>
      </c>
      <c r="V363" s="280"/>
      <c r="W363" s="136" t="s">
        <v>251</v>
      </c>
      <c r="X363" s="215"/>
      <c r="Y363" s="294"/>
      <c r="Z363" s="151"/>
    </row>
    <row r="364" spans="1:26" s="46" customFormat="1" ht="12.75" customHeight="1">
      <c r="A364" s="309" t="s">
        <v>1695</v>
      </c>
      <c r="B364" s="314"/>
      <c r="C364" s="314">
        <v>1022737</v>
      </c>
      <c r="D364" s="311">
        <v>5999076239115</v>
      </c>
      <c r="E364" s="309">
        <v>16020010400</v>
      </c>
      <c r="F364" s="315">
        <v>1806909000</v>
      </c>
      <c r="G364" s="5" t="s">
        <v>170</v>
      </c>
      <c r="H364" s="8" t="s">
        <v>274</v>
      </c>
      <c r="I364" s="241" t="s">
        <v>713</v>
      </c>
      <c r="J364" s="104" t="s">
        <v>678</v>
      </c>
      <c r="K364" s="43" t="s">
        <v>710</v>
      </c>
      <c r="L364" s="240">
        <v>10</v>
      </c>
      <c r="M364" s="206">
        <v>34.996712328767124</v>
      </c>
      <c r="N364" s="73"/>
      <c r="O364" s="197">
        <f t="shared" si="115"/>
        <v>1483.8606027397261</v>
      </c>
      <c r="P364" s="174">
        <v>1.25</v>
      </c>
      <c r="Q364" s="174">
        <f t="shared" si="119"/>
        <v>34.996712328767131</v>
      </c>
      <c r="R364" s="173">
        <f t="shared" si="126"/>
        <v>1854.8257534246579</v>
      </c>
      <c r="S364" s="173">
        <f t="shared" si="125"/>
        <v>370.96515068493181</v>
      </c>
      <c r="T364" s="111"/>
      <c r="U364" s="32">
        <f t="shared" si="116"/>
        <v>0</v>
      </c>
      <c r="V364" s="280">
        <v>8</v>
      </c>
      <c r="W364" s="133" t="s">
        <v>249</v>
      </c>
      <c r="X364" s="215"/>
      <c r="Y364" s="294">
        <v>47209</v>
      </c>
      <c r="Z364" s="151"/>
    </row>
    <row r="365" spans="1:26" s="46" customFormat="1" ht="12.75" customHeight="1">
      <c r="A365" s="309" t="s">
        <v>1696</v>
      </c>
      <c r="B365" s="314"/>
      <c r="C365" s="314">
        <v>1022738</v>
      </c>
      <c r="D365" s="311">
        <v>5999076239108</v>
      </c>
      <c r="E365" s="309">
        <v>16020010300</v>
      </c>
      <c r="F365" s="309">
        <v>1806909000</v>
      </c>
      <c r="G365" s="5" t="s">
        <v>170</v>
      </c>
      <c r="H365" s="8" t="s">
        <v>274</v>
      </c>
      <c r="I365" s="241" t="s">
        <v>713</v>
      </c>
      <c r="J365" s="104" t="s">
        <v>678</v>
      </c>
      <c r="K365" s="43" t="s">
        <v>727</v>
      </c>
      <c r="L365" s="240">
        <v>10</v>
      </c>
      <c r="M365" s="206">
        <v>34.996712328767124</v>
      </c>
      <c r="N365" s="73"/>
      <c r="O365" s="197">
        <f t="shared" si="115"/>
        <v>1483.8606027397261</v>
      </c>
      <c r="P365" s="174">
        <v>1.25</v>
      </c>
      <c r="Q365" s="174">
        <f t="shared" si="119"/>
        <v>34.996712328767131</v>
      </c>
      <c r="R365" s="173">
        <f t="shared" si="126"/>
        <v>1854.8257534246579</v>
      </c>
      <c r="S365" s="173">
        <f t="shared" si="125"/>
        <v>370.96515068493181</v>
      </c>
      <c r="T365" s="111"/>
      <c r="U365" s="32">
        <f t="shared" si="116"/>
        <v>0</v>
      </c>
      <c r="V365" s="280">
        <v>7</v>
      </c>
      <c r="W365" s="133" t="s">
        <v>249</v>
      </c>
      <c r="X365" s="215"/>
      <c r="Y365" s="294">
        <v>47209</v>
      </c>
      <c r="Z365" s="151"/>
    </row>
    <row r="366" spans="1:26" s="46" customFormat="1" ht="12.75" customHeight="1">
      <c r="A366" s="309" t="s">
        <v>1697</v>
      </c>
      <c r="B366" s="314"/>
      <c r="C366" s="314"/>
      <c r="D366" s="311">
        <v>5999076250899</v>
      </c>
      <c r="E366" s="309">
        <v>16012010040</v>
      </c>
      <c r="F366" s="315">
        <v>2106909200</v>
      </c>
      <c r="G366" s="5" t="s">
        <v>170</v>
      </c>
      <c r="H366" s="327" t="s">
        <v>274</v>
      </c>
      <c r="I366" s="57" t="s">
        <v>304</v>
      </c>
      <c r="J366" s="104" t="s">
        <v>476</v>
      </c>
      <c r="K366" s="43"/>
      <c r="L366" s="13">
        <v>12</v>
      </c>
      <c r="M366" s="206">
        <v>17.735890410958902</v>
      </c>
      <c r="N366" s="73"/>
      <c r="O366" s="197">
        <f t="shared" si="115"/>
        <v>752.00175342465752</v>
      </c>
      <c r="P366" s="174">
        <v>1.3</v>
      </c>
      <c r="Q366" s="174">
        <f t="shared" si="119"/>
        <v>18.445326027397261</v>
      </c>
      <c r="R366" s="173">
        <f t="shared" si="126"/>
        <v>977.60227945205486</v>
      </c>
      <c r="S366" s="173">
        <f t="shared" si="125"/>
        <v>225.60052602739734</v>
      </c>
      <c r="T366" s="153"/>
      <c r="U366" s="32">
        <f t="shared" si="116"/>
        <v>0</v>
      </c>
      <c r="V366" s="280">
        <v>5</v>
      </c>
      <c r="W366" s="134" t="s">
        <v>250</v>
      </c>
      <c r="X366" s="215"/>
      <c r="Y366" s="294">
        <v>47150</v>
      </c>
      <c r="Z366" s="151"/>
    </row>
    <row r="367" spans="1:26" s="46" customFormat="1" ht="12.75" customHeight="1">
      <c r="A367" s="309" t="s">
        <v>1698</v>
      </c>
      <c r="B367" s="314"/>
      <c r="C367" s="314">
        <v>1022739</v>
      </c>
      <c r="D367" s="311">
        <v>5999076248292</v>
      </c>
      <c r="E367" s="309">
        <v>16014010040</v>
      </c>
      <c r="F367" s="315">
        <v>2106909200</v>
      </c>
      <c r="G367" s="5" t="s">
        <v>170</v>
      </c>
      <c r="H367" s="327" t="s">
        <v>274</v>
      </c>
      <c r="I367" s="57" t="s">
        <v>313</v>
      </c>
      <c r="J367" s="104" t="s">
        <v>483</v>
      </c>
      <c r="K367" s="43"/>
      <c r="L367" s="13">
        <v>12</v>
      </c>
      <c r="M367" s="206">
        <v>17.102465753424656</v>
      </c>
      <c r="N367" s="73"/>
      <c r="O367" s="197">
        <f t="shared" si="115"/>
        <v>725.14454794520543</v>
      </c>
      <c r="P367" s="174">
        <v>1.3</v>
      </c>
      <c r="Q367" s="174">
        <f t="shared" si="119"/>
        <v>17.786564383561647</v>
      </c>
      <c r="R367" s="173">
        <f t="shared" si="126"/>
        <v>942.68791232876731</v>
      </c>
      <c r="S367" s="173">
        <f t="shared" si="125"/>
        <v>217.54336438356188</v>
      </c>
      <c r="T367" s="153"/>
      <c r="U367" s="32">
        <f t="shared" si="116"/>
        <v>0</v>
      </c>
      <c r="V367" s="280"/>
      <c r="W367" s="136" t="s">
        <v>251</v>
      </c>
      <c r="X367" s="215"/>
      <c r="Y367" s="294"/>
      <c r="Z367" s="151"/>
    </row>
    <row r="368" spans="1:26" s="46" customFormat="1" ht="12.75" customHeight="1">
      <c r="A368" s="309" t="s">
        <v>1859</v>
      </c>
      <c r="B368" s="314"/>
      <c r="C368" s="314">
        <v>1023862</v>
      </c>
      <c r="D368" s="311">
        <v>5999076216628</v>
      </c>
      <c r="E368" s="309">
        <v>16017010000</v>
      </c>
      <c r="F368" s="315">
        <v>2106909200</v>
      </c>
      <c r="G368" s="80" t="s">
        <v>170</v>
      </c>
      <c r="H368" s="81" t="s">
        <v>274</v>
      </c>
      <c r="I368" s="57" t="s">
        <v>662</v>
      </c>
      <c r="J368" s="104" t="s">
        <v>485</v>
      </c>
      <c r="K368" s="43"/>
      <c r="L368" s="16">
        <v>12</v>
      </c>
      <c r="M368" s="206">
        <v>11.829205479452055</v>
      </c>
      <c r="N368" s="73"/>
      <c r="O368" s="197">
        <f t="shared" si="115"/>
        <v>501.55831232876722</v>
      </c>
      <c r="P368" s="174">
        <v>1.4</v>
      </c>
      <c r="Q368" s="174">
        <f t="shared" si="119"/>
        <v>13.248710136986302</v>
      </c>
      <c r="R368" s="173">
        <f t="shared" si="126"/>
        <v>702.18163726027399</v>
      </c>
      <c r="S368" s="173">
        <f>R368-O368</f>
        <v>200.62332493150677</v>
      </c>
      <c r="T368" s="111"/>
      <c r="U368" s="32">
        <f t="shared" si="116"/>
        <v>0</v>
      </c>
      <c r="V368" s="280">
        <v>8</v>
      </c>
      <c r="W368" s="134" t="s">
        <v>250</v>
      </c>
      <c r="X368" s="215"/>
      <c r="Y368" s="294">
        <v>47209</v>
      </c>
      <c r="Z368" s="177"/>
    </row>
    <row r="369" spans="1:26" ht="12.75" customHeight="1">
      <c r="A369" s="309" t="s">
        <v>1500</v>
      </c>
      <c r="B369" s="310"/>
      <c r="C369" s="310">
        <v>1024807</v>
      </c>
      <c r="D369" s="311">
        <v>5999076241842</v>
      </c>
      <c r="E369" s="309">
        <v>26015020000</v>
      </c>
      <c r="F369" s="309">
        <v>2106909200</v>
      </c>
      <c r="G369" s="129" t="s">
        <v>170</v>
      </c>
      <c r="H369" s="81" t="s">
        <v>274</v>
      </c>
      <c r="I369" s="57" t="s">
        <v>811</v>
      </c>
      <c r="J369" s="144" t="s">
        <v>1082</v>
      </c>
      <c r="K369" s="145"/>
      <c r="L369" s="121">
        <v>14</v>
      </c>
      <c r="M369" s="206">
        <v>14.711287671232871</v>
      </c>
      <c r="N369" s="73"/>
      <c r="O369" s="197">
        <f t="shared" si="115"/>
        <v>623.75859726027375</v>
      </c>
      <c r="P369" s="174">
        <v>1.35</v>
      </c>
      <c r="Q369" s="174">
        <f t="shared" si="119"/>
        <v>15.888190684931502</v>
      </c>
      <c r="R369" s="173">
        <f t="shared" si="126"/>
        <v>842.07410630136962</v>
      </c>
      <c r="S369" s="173">
        <f t="shared" ref="S369" si="127">R369-O369</f>
        <v>218.31550904109588</v>
      </c>
      <c r="T369" s="153"/>
      <c r="U369" s="32">
        <f t="shared" si="116"/>
        <v>0</v>
      </c>
      <c r="V369" s="280">
        <v>7</v>
      </c>
      <c r="W369" s="133" t="s">
        <v>249</v>
      </c>
      <c r="X369" s="217"/>
      <c r="Y369" s="294">
        <v>47239</v>
      </c>
      <c r="Z369" s="182"/>
    </row>
    <row r="370" spans="1:26" s="46" customFormat="1" ht="13.5" customHeight="1">
      <c r="A370" s="309" t="s">
        <v>1862</v>
      </c>
      <c r="B370" s="314"/>
      <c r="C370" s="314">
        <v>1023865</v>
      </c>
      <c r="D370" s="311">
        <v>5999076241637</v>
      </c>
      <c r="E370" s="309">
        <v>16022010000</v>
      </c>
      <c r="F370" s="309">
        <v>2106909200</v>
      </c>
      <c r="G370" s="80" t="s">
        <v>170</v>
      </c>
      <c r="H370" s="327" t="s">
        <v>274</v>
      </c>
      <c r="I370" s="57" t="s">
        <v>1081</v>
      </c>
      <c r="J370" s="104" t="s">
        <v>1082</v>
      </c>
      <c r="K370" s="43"/>
      <c r="L370" s="12">
        <v>10</v>
      </c>
      <c r="M370" s="206">
        <v>26.920547945205477</v>
      </c>
      <c r="N370" s="73"/>
      <c r="O370" s="197">
        <f t="shared" si="115"/>
        <v>1141.4312328767123</v>
      </c>
      <c r="P370" s="174">
        <v>1.25</v>
      </c>
      <c r="Q370" s="174">
        <f t="shared" si="119"/>
        <v>26.920547945205477</v>
      </c>
      <c r="R370" s="173">
        <f t="shared" si="126"/>
        <v>1426.7890410958903</v>
      </c>
      <c r="S370" s="173">
        <f>R370-O370</f>
        <v>285.35780821917797</v>
      </c>
      <c r="T370" s="153"/>
      <c r="U370" s="32">
        <f t="shared" si="116"/>
        <v>0</v>
      </c>
      <c r="V370" s="280">
        <v>11</v>
      </c>
      <c r="W370" s="137"/>
      <c r="X370" s="216"/>
      <c r="Y370" s="294">
        <v>47239</v>
      </c>
      <c r="Z370" s="177"/>
    </row>
    <row r="371" spans="1:26" s="46" customFormat="1" ht="12.75" customHeight="1">
      <c r="A371" s="309" t="s">
        <v>1863</v>
      </c>
      <c r="B371" s="314"/>
      <c r="C371" s="314">
        <v>1023864</v>
      </c>
      <c r="D371" s="311">
        <v>5999076234264</v>
      </c>
      <c r="E371" s="309">
        <v>19011010031</v>
      </c>
      <c r="F371" s="309">
        <v>2106909200</v>
      </c>
      <c r="G371" s="80" t="s">
        <v>170</v>
      </c>
      <c r="H371" s="81" t="s">
        <v>274</v>
      </c>
      <c r="I371" s="57" t="s">
        <v>361</v>
      </c>
      <c r="J371" s="316" t="s">
        <v>480</v>
      </c>
      <c r="K371" s="43"/>
      <c r="L371" s="12">
        <v>12</v>
      </c>
      <c r="M371" s="206">
        <v>15.740602739726025</v>
      </c>
      <c r="N371" s="73"/>
      <c r="O371" s="197">
        <f t="shared" si="115"/>
        <v>667.40155616438358</v>
      </c>
      <c r="P371" s="174">
        <v>1.35</v>
      </c>
      <c r="Q371" s="174">
        <f t="shared" si="119"/>
        <v>16.999850958904108</v>
      </c>
      <c r="R371" s="173">
        <f t="shared" si="126"/>
        <v>900.9921008219178</v>
      </c>
      <c r="S371" s="173">
        <f>R371-O371</f>
        <v>233.59054465753422</v>
      </c>
      <c r="T371" s="111"/>
      <c r="U371" s="32">
        <f t="shared" si="116"/>
        <v>0</v>
      </c>
      <c r="V371" s="280">
        <v>6</v>
      </c>
      <c r="W371" s="133" t="s">
        <v>249</v>
      </c>
      <c r="X371" s="215"/>
      <c r="Y371" s="294">
        <v>47150</v>
      </c>
      <c r="Z371" s="151"/>
    </row>
    <row r="372" spans="1:26" s="46" customFormat="1" ht="12.75" customHeight="1">
      <c r="A372" s="309" t="s">
        <v>1699</v>
      </c>
      <c r="B372" s="314"/>
      <c r="C372" s="314">
        <v>1022740</v>
      </c>
      <c r="D372" s="311">
        <v>5999076234288</v>
      </c>
      <c r="E372" s="309">
        <v>16015010031</v>
      </c>
      <c r="F372" s="315">
        <v>2106909200</v>
      </c>
      <c r="G372" s="5" t="s">
        <v>170</v>
      </c>
      <c r="H372" s="327" t="s">
        <v>274</v>
      </c>
      <c r="I372" s="57" t="s">
        <v>196</v>
      </c>
      <c r="J372" s="104" t="s">
        <v>484</v>
      </c>
      <c r="K372" s="43"/>
      <c r="L372" s="13">
        <v>12</v>
      </c>
      <c r="M372" s="206">
        <v>13.69780821917808</v>
      </c>
      <c r="N372" s="73"/>
      <c r="O372" s="197">
        <f t="shared" si="115"/>
        <v>580.78706849315063</v>
      </c>
      <c r="P372" s="174">
        <v>1.35</v>
      </c>
      <c r="Q372" s="174">
        <f t="shared" si="119"/>
        <v>14.793632876712328</v>
      </c>
      <c r="R372" s="173">
        <f t="shared" si="126"/>
        <v>784.06254246575338</v>
      </c>
      <c r="S372" s="173">
        <f t="shared" si="125"/>
        <v>203.27547397260275</v>
      </c>
      <c r="T372" s="153"/>
      <c r="U372" s="32">
        <f t="shared" si="116"/>
        <v>0</v>
      </c>
      <c r="V372" s="280">
        <v>6</v>
      </c>
      <c r="W372" s="134" t="s">
        <v>250</v>
      </c>
      <c r="X372" s="215"/>
      <c r="Y372" s="294">
        <v>47058</v>
      </c>
      <c r="Z372" s="151"/>
    </row>
    <row r="373" spans="1:26" s="46" customFormat="1" ht="12.75" customHeight="1">
      <c r="A373" s="309" t="s">
        <v>1700</v>
      </c>
      <c r="B373" s="310">
        <v>81154168</v>
      </c>
      <c r="C373" s="314">
        <v>999123</v>
      </c>
      <c r="D373" s="311">
        <v>5999076240760</v>
      </c>
      <c r="E373" s="309">
        <v>16005010040</v>
      </c>
      <c r="F373" s="315">
        <v>2106909200</v>
      </c>
      <c r="G373" s="5" t="s">
        <v>170</v>
      </c>
      <c r="H373" s="327" t="s">
        <v>274</v>
      </c>
      <c r="I373" s="57" t="s">
        <v>1017</v>
      </c>
      <c r="J373" s="104" t="s">
        <v>481</v>
      </c>
      <c r="K373" s="43"/>
      <c r="L373" s="13">
        <v>12</v>
      </c>
      <c r="M373" s="206">
        <v>18.844383561643838</v>
      </c>
      <c r="N373" s="73"/>
      <c r="O373" s="197">
        <f t="shared" si="115"/>
        <v>799.00186301369877</v>
      </c>
      <c r="P373" s="174">
        <v>1.3</v>
      </c>
      <c r="Q373" s="174">
        <f t="shared" si="119"/>
        <v>19.598158904109592</v>
      </c>
      <c r="R373" s="173">
        <f t="shared" si="126"/>
        <v>1038.7024219178084</v>
      </c>
      <c r="S373" s="173">
        <f t="shared" si="125"/>
        <v>239.70055890410958</v>
      </c>
      <c r="T373" s="111"/>
      <c r="U373" s="32">
        <f t="shared" si="116"/>
        <v>0</v>
      </c>
      <c r="V373" s="280">
        <v>18</v>
      </c>
      <c r="W373" s="135" t="s">
        <v>252</v>
      </c>
      <c r="X373" s="215"/>
      <c r="Y373" s="294">
        <v>47239</v>
      </c>
      <c r="Z373" s="177"/>
    </row>
    <row r="374" spans="1:26" s="47" customFormat="1" ht="12.75" customHeight="1">
      <c r="A374" s="309" t="s">
        <v>1894</v>
      </c>
      <c r="B374" s="314"/>
      <c r="C374" s="314">
        <v>1023881</v>
      </c>
      <c r="D374" s="311">
        <v>5999076255702</v>
      </c>
      <c r="E374" s="309">
        <v>16023010000</v>
      </c>
      <c r="F374" s="309">
        <v>2106909200</v>
      </c>
      <c r="G374" s="5" t="s">
        <v>170</v>
      </c>
      <c r="H374" s="81" t="s">
        <v>274</v>
      </c>
      <c r="I374" s="57" t="s">
        <v>1405</v>
      </c>
      <c r="J374" s="104" t="s">
        <v>481</v>
      </c>
      <c r="K374" s="147"/>
      <c r="L374" s="290">
        <v>12</v>
      </c>
      <c r="M374" s="206">
        <v>14.711287671232871</v>
      </c>
      <c r="N374" s="73"/>
      <c r="O374" s="197">
        <f t="shared" si="115"/>
        <v>623.75859726027375</v>
      </c>
      <c r="P374" s="174">
        <v>1.35</v>
      </c>
      <c r="Q374" s="174">
        <f t="shared" si="119"/>
        <v>15.888190684931502</v>
      </c>
      <c r="R374" s="173">
        <f t="shared" si="126"/>
        <v>842.07410630136962</v>
      </c>
      <c r="S374" s="173">
        <f>R374-O374</f>
        <v>218.31550904109588</v>
      </c>
      <c r="T374" s="153"/>
      <c r="U374" s="32">
        <f t="shared" si="116"/>
        <v>0</v>
      </c>
      <c r="V374" s="280">
        <v>13</v>
      </c>
      <c r="W374" s="137"/>
      <c r="X374" s="215"/>
      <c r="Y374" s="294">
        <v>47178</v>
      </c>
      <c r="Z374" s="20"/>
    </row>
    <row r="375" spans="1:26" ht="12.75" customHeight="1">
      <c r="A375" s="309" t="s">
        <v>1701</v>
      </c>
      <c r="B375" s="310">
        <v>81154169</v>
      </c>
      <c r="C375" s="310">
        <v>995258</v>
      </c>
      <c r="D375" s="311">
        <v>5999076263233</v>
      </c>
      <c r="E375" s="309">
        <v>16006010052</v>
      </c>
      <c r="F375" s="309">
        <v>2106909200</v>
      </c>
      <c r="G375" s="129" t="s">
        <v>170</v>
      </c>
      <c r="H375" s="327" t="s">
        <v>274</v>
      </c>
      <c r="I375" s="57" t="s">
        <v>3634</v>
      </c>
      <c r="J375" s="144" t="s">
        <v>485</v>
      </c>
      <c r="K375" s="145"/>
      <c r="L375" s="121">
        <v>12</v>
      </c>
      <c r="M375" s="206">
        <v>24.861917808219172</v>
      </c>
      <c r="N375" s="73"/>
      <c r="O375" s="197">
        <f t="shared" si="115"/>
        <v>1054.1453150684929</v>
      </c>
      <c r="P375" s="174">
        <v>1.25</v>
      </c>
      <c r="Q375" s="174">
        <f t="shared" si="119"/>
        <v>24.861917808219172</v>
      </c>
      <c r="R375" s="173">
        <f t="shared" si="126"/>
        <v>1317.6816438356161</v>
      </c>
      <c r="S375" s="173">
        <f>R375-O375</f>
        <v>263.53632876712322</v>
      </c>
      <c r="T375" s="153"/>
      <c r="U375" s="32">
        <f t="shared" si="116"/>
        <v>0</v>
      </c>
      <c r="V375" s="280">
        <v>16</v>
      </c>
      <c r="W375" s="155" t="s">
        <v>253</v>
      </c>
      <c r="X375" s="217"/>
      <c r="Y375" s="294">
        <v>47239</v>
      </c>
      <c r="Z375" s="182"/>
    </row>
    <row r="376" spans="1:26" s="46" customFormat="1" ht="12.75" customHeight="1">
      <c r="A376" s="309" t="s">
        <v>1702</v>
      </c>
      <c r="B376" s="314">
        <v>81154170</v>
      </c>
      <c r="C376" s="314">
        <v>995260</v>
      </c>
      <c r="D376" s="311">
        <v>5999076234387</v>
      </c>
      <c r="E376" s="309">
        <v>16007010031</v>
      </c>
      <c r="F376" s="315">
        <v>2106909200</v>
      </c>
      <c r="G376" s="5" t="s">
        <v>170</v>
      </c>
      <c r="H376" s="327" t="s">
        <v>274</v>
      </c>
      <c r="I376" s="57" t="s">
        <v>356</v>
      </c>
      <c r="J376" s="316" t="s">
        <v>486</v>
      </c>
      <c r="K376" s="43"/>
      <c r="L376" s="12">
        <v>12</v>
      </c>
      <c r="M376" s="206">
        <v>12.858520547945202</v>
      </c>
      <c r="N376" s="73"/>
      <c r="O376" s="197">
        <f t="shared" si="115"/>
        <v>545.20127123287659</v>
      </c>
      <c r="P376" s="174">
        <v>1.35</v>
      </c>
      <c r="Q376" s="174">
        <f t="shared" si="119"/>
        <v>13.887202191780819</v>
      </c>
      <c r="R376" s="173">
        <f t="shared" si="126"/>
        <v>736.02171616438341</v>
      </c>
      <c r="S376" s="173">
        <f t="shared" si="125"/>
        <v>190.82044493150681</v>
      </c>
      <c r="T376" s="153"/>
      <c r="U376" s="32">
        <f t="shared" si="116"/>
        <v>0</v>
      </c>
      <c r="V376" s="280">
        <v>43</v>
      </c>
      <c r="W376" s="156" t="s">
        <v>254</v>
      </c>
      <c r="X376" s="215"/>
      <c r="Y376" s="294">
        <v>47270</v>
      </c>
      <c r="Z376" s="151"/>
    </row>
    <row r="377" spans="1:26" s="46" customFormat="1" ht="14.25" customHeight="1">
      <c r="A377" s="309" t="s">
        <v>1703</v>
      </c>
      <c r="B377" s="314">
        <v>80998682</v>
      </c>
      <c r="C377" s="314">
        <v>995259</v>
      </c>
      <c r="D377" s="311">
        <v>4018209101011</v>
      </c>
      <c r="E377" s="309">
        <v>16008010100</v>
      </c>
      <c r="F377" s="315">
        <v>2106905900</v>
      </c>
      <c r="G377" s="5" t="s">
        <v>170</v>
      </c>
      <c r="H377" s="327" t="s">
        <v>274</v>
      </c>
      <c r="I377" s="57" t="s">
        <v>418</v>
      </c>
      <c r="J377" s="104" t="s">
        <v>560</v>
      </c>
      <c r="K377" s="43" t="s">
        <v>22</v>
      </c>
      <c r="L377" s="13">
        <v>12</v>
      </c>
      <c r="M377" s="206">
        <v>16.203561643835613</v>
      </c>
      <c r="N377" s="73"/>
      <c r="O377" s="197">
        <f t="shared" ref="O377:O437" si="128">(M377+M377*N377)*$Y$3*(1-$Y$2/100)</f>
        <v>687.03101369862998</v>
      </c>
      <c r="P377" s="174">
        <v>1.3</v>
      </c>
      <c r="Q377" s="174">
        <f t="shared" si="119"/>
        <v>16.85170410958904</v>
      </c>
      <c r="R377" s="173">
        <f t="shared" si="126"/>
        <v>893.14031780821915</v>
      </c>
      <c r="S377" s="173">
        <f t="shared" si="125"/>
        <v>206.10930410958917</v>
      </c>
      <c r="T377" s="153"/>
      <c r="U377" s="32">
        <f t="shared" ref="U377:U437" si="129">O377*T377</f>
        <v>0</v>
      </c>
      <c r="V377" s="280">
        <v>40</v>
      </c>
      <c r="W377" s="156" t="s">
        <v>254</v>
      </c>
      <c r="X377" s="215"/>
      <c r="Y377" s="294">
        <v>46966</v>
      </c>
      <c r="Z377" s="177"/>
    </row>
    <row r="378" spans="1:26" s="46" customFormat="1" ht="12.75" customHeight="1">
      <c r="A378" s="309" t="s">
        <v>1704</v>
      </c>
      <c r="B378" s="314"/>
      <c r="C378" s="314">
        <v>1022741</v>
      </c>
      <c r="D378" s="311">
        <v>5999076237883</v>
      </c>
      <c r="E378" s="309">
        <v>16021010100</v>
      </c>
      <c r="F378" s="315">
        <v>2106905900</v>
      </c>
      <c r="G378" s="5" t="s">
        <v>170</v>
      </c>
      <c r="H378" s="8" t="s">
        <v>274</v>
      </c>
      <c r="I378" s="241" t="s">
        <v>714</v>
      </c>
      <c r="J378" s="104" t="s">
        <v>712</v>
      </c>
      <c r="K378" s="43" t="s">
        <v>138</v>
      </c>
      <c r="L378" s="240">
        <v>1</v>
      </c>
      <c r="M378" s="206">
        <v>46.621917808219173</v>
      </c>
      <c r="N378" s="73"/>
      <c r="O378" s="197">
        <f t="shared" si="128"/>
        <v>1976.7693150684929</v>
      </c>
      <c r="P378" s="174">
        <v>1.2</v>
      </c>
      <c r="Q378" s="174">
        <f t="shared" si="119"/>
        <v>44.757041095890408</v>
      </c>
      <c r="R378" s="173">
        <f t="shared" si="126"/>
        <v>2372.1231780821918</v>
      </c>
      <c r="S378" s="173">
        <f t="shared" si="125"/>
        <v>395.35386301369886</v>
      </c>
      <c r="T378" s="111"/>
      <c r="U378" s="32">
        <f t="shared" si="129"/>
        <v>0</v>
      </c>
      <c r="V378" s="280"/>
      <c r="W378" s="133" t="s">
        <v>249</v>
      </c>
      <c r="X378" s="215"/>
      <c r="Y378" s="294"/>
      <c r="Z378" s="151"/>
    </row>
    <row r="379" spans="1:26" s="46" customFormat="1" ht="13.5" customHeight="1">
      <c r="A379" s="309" t="s">
        <v>1705</v>
      </c>
      <c r="B379" s="310">
        <v>81154171</v>
      </c>
      <c r="C379" s="314">
        <v>999124</v>
      </c>
      <c r="D379" s="311">
        <v>5999076234158</v>
      </c>
      <c r="E379" s="309">
        <v>14013010031</v>
      </c>
      <c r="F379" s="315">
        <v>2106909200</v>
      </c>
      <c r="G379" s="5" t="s">
        <v>170</v>
      </c>
      <c r="H379" s="327" t="s">
        <v>788</v>
      </c>
      <c r="I379" s="58" t="s">
        <v>289</v>
      </c>
      <c r="J379" s="104" t="s">
        <v>486</v>
      </c>
      <c r="K379" s="43"/>
      <c r="L379" s="12">
        <v>12</v>
      </c>
      <c r="M379" s="206">
        <v>17.735890410958902</v>
      </c>
      <c r="N379" s="73"/>
      <c r="O379" s="197">
        <f t="shared" si="128"/>
        <v>752.00175342465752</v>
      </c>
      <c r="P379" s="174">
        <v>1.3</v>
      </c>
      <c r="Q379" s="174">
        <f t="shared" si="119"/>
        <v>18.445326027397261</v>
      </c>
      <c r="R379" s="173">
        <f t="shared" si="126"/>
        <v>977.60227945205486</v>
      </c>
      <c r="S379" s="173">
        <f t="shared" si="125"/>
        <v>225.60052602739734</v>
      </c>
      <c r="T379" s="153"/>
      <c r="U379" s="32">
        <f t="shared" si="129"/>
        <v>0</v>
      </c>
      <c r="V379" s="280"/>
      <c r="W379" s="136" t="s">
        <v>251</v>
      </c>
      <c r="X379" s="216"/>
      <c r="Y379" s="294"/>
      <c r="Z379" s="177"/>
    </row>
    <row r="380" spans="1:26" s="46" customFormat="1" ht="12.75" customHeight="1">
      <c r="A380" s="309" t="s">
        <v>1706</v>
      </c>
      <c r="B380" s="314">
        <v>80998683</v>
      </c>
      <c r="C380" s="314">
        <v>995261</v>
      </c>
      <c r="D380" s="311">
        <v>5999076215782</v>
      </c>
      <c r="E380" s="309">
        <v>14005010210</v>
      </c>
      <c r="F380" s="315">
        <v>2106909200</v>
      </c>
      <c r="G380" s="5" t="s">
        <v>170</v>
      </c>
      <c r="H380" s="327" t="s">
        <v>788</v>
      </c>
      <c r="I380" s="58" t="s">
        <v>472</v>
      </c>
      <c r="J380" s="104" t="s">
        <v>487</v>
      </c>
      <c r="K380" s="43" t="s">
        <v>215</v>
      </c>
      <c r="L380" s="13">
        <v>12</v>
      </c>
      <c r="M380" s="206">
        <v>5.3999452054794519</v>
      </c>
      <c r="N380" s="73"/>
      <c r="O380" s="197">
        <f t="shared" si="128"/>
        <v>228.95767671232875</v>
      </c>
      <c r="P380" s="174">
        <v>1.7</v>
      </c>
      <c r="Q380" s="174">
        <f t="shared" si="119"/>
        <v>7.3439254794520537</v>
      </c>
      <c r="R380" s="173">
        <f t="shared" si="126"/>
        <v>389.22805041095887</v>
      </c>
      <c r="S380" s="173">
        <f t="shared" si="125"/>
        <v>160.27037369863012</v>
      </c>
      <c r="T380" s="153"/>
      <c r="U380" s="32">
        <f t="shared" si="129"/>
        <v>0</v>
      </c>
      <c r="V380" s="280" t="s">
        <v>4119</v>
      </c>
      <c r="W380" s="154" t="s">
        <v>255</v>
      </c>
      <c r="X380" s="215"/>
      <c r="Y380" s="294">
        <v>46905</v>
      </c>
      <c r="Z380" s="151"/>
    </row>
    <row r="381" spans="1:26" s="46" customFormat="1" ht="12.75" customHeight="1">
      <c r="A381" s="309" t="s">
        <v>1707</v>
      </c>
      <c r="B381" s="314">
        <v>80998684</v>
      </c>
      <c r="C381" s="314">
        <v>995262</v>
      </c>
      <c r="D381" s="311">
        <v>5999076215775</v>
      </c>
      <c r="E381" s="309">
        <v>14005010110</v>
      </c>
      <c r="F381" s="315">
        <v>2106909200</v>
      </c>
      <c r="G381" s="5" t="s">
        <v>170</v>
      </c>
      <c r="H381" s="327" t="s">
        <v>788</v>
      </c>
      <c r="I381" s="58" t="s">
        <v>472</v>
      </c>
      <c r="J381" s="104" t="s">
        <v>487</v>
      </c>
      <c r="K381" s="43" t="s">
        <v>162</v>
      </c>
      <c r="L381" s="13">
        <v>12</v>
      </c>
      <c r="M381" s="206">
        <v>5.3999452054794519</v>
      </c>
      <c r="N381" s="73"/>
      <c r="O381" s="197">
        <f t="shared" si="128"/>
        <v>228.95767671232875</v>
      </c>
      <c r="P381" s="174">
        <v>1.7</v>
      </c>
      <c r="Q381" s="174">
        <f t="shared" si="119"/>
        <v>7.3439254794520537</v>
      </c>
      <c r="R381" s="173">
        <f t="shared" si="126"/>
        <v>389.22805041095887</v>
      </c>
      <c r="S381" s="173">
        <f t="shared" si="125"/>
        <v>160.27037369863012</v>
      </c>
      <c r="T381" s="153"/>
      <c r="U381" s="32">
        <f t="shared" si="129"/>
        <v>0</v>
      </c>
      <c r="V381" s="280" t="s">
        <v>4119</v>
      </c>
      <c r="W381" s="154" t="s">
        <v>255</v>
      </c>
      <c r="X381" s="215"/>
      <c r="Y381" s="294">
        <v>46874</v>
      </c>
      <c r="Z381" s="177"/>
    </row>
    <row r="382" spans="1:26" s="46" customFormat="1" ht="12.75" customHeight="1">
      <c r="A382" s="309" t="s">
        <v>1708</v>
      </c>
      <c r="B382" s="314">
        <v>80998667</v>
      </c>
      <c r="C382" s="314">
        <v>995263</v>
      </c>
      <c r="D382" s="311">
        <v>5999076204489</v>
      </c>
      <c r="E382" s="309">
        <v>14004010100</v>
      </c>
      <c r="F382" s="315">
        <v>2106905900</v>
      </c>
      <c r="G382" s="5" t="s">
        <v>170</v>
      </c>
      <c r="H382" s="327" t="s">
        <v>788</v>
      </c>
      <c r="I382" s="58" t="s">
        <v>439</v>
      </c>
      <c r="J382" s="104" t="s">
        <v>560</v>
      </c>
      <c r="K382" s="43" t="s">
        <v>125</v>
      </c>
      <c r="L382" s="13">
        <v>12</v>
      </c>
      <c r="M382" s="206">
        <v>27.549315068493147</v>
      </c>
      <c r="N382" s="73"/>
      <c r="O382" s="197">
        <f t="shared" si="128"/>
        <v>1168.0909589041094</v>
      </c>
      <c r="P382" s="174">
        <v>1.25</v>
      </c>
      <c r="Q382" s="174">
        <f t="shared" si="119"/>
        <v>27.549315068493151</v>
      </c>
      <c r="R382" s="173">
        <f t="shared" si="126"/>
        <v>1460.1136986301369</v>
      </c>
      <c r="S382" s="173">
        <f t="shared" si="125"/>
        <v>292.02273972602757</v>
      </c>
      <c r="T382" s="153"/>
      <c r="U382" s="32">
        <f t="shared" si="129"/>
        <v>0</v>
      </c>
      <c r="V382" s="280" t="s">
        <v>4119</v>
      </c>
      <c r="W382" s="154" t="s">
        <v>255</v>
      </c>
      <c r="X382" s="213"/>
      <c r="Y382" s="294">
        <v>46874</v>
      </c>
      <c r="Z382" s="177"/>
    </row>
    <row r="383" spans="1:26" s="46" customFormat="1" ht="12.75" customHeight="1">
      <c r="A383" s="309" t="s">
        <v>1709</v>
      </c>
      <c r="B383" s="314">
        <v>80998668</v>
      </c>
      <c r="C383" s="314">
        <v>995264</v>
      </c>
      <c r="D383" s="311">
        <v>5999076204472</v>
      </c>
      <c r="E383" s="309">
        <v>14004010200</v>
      </c>
      <c r="F383" s="315">
        <v>2106905900</v>
      </c>
      <c r="G383" s="5" t="s">
        <v>170</v>
      </c>
      <c r="H383" s="327" t="s">
        <v>788</v>
      </c>
      <c r="I383" s="58" t="s">
        <v>439</v>
      </c>
      <c r="J383" s="104" t="s">
        <v>560</v>
      </c>
      <c r="K383" s="43" t="s">
        <v>62</v>
      </c>
      <c r="L383" s="13">
        <v>12</v>
      </c>
      <c r="M383" s="206">
        <v>27.549315068493147</v>
      </c>
      <c r="N383" s="73"/>
      <c r="O383" s="197">
        <f t="shared" si="128"/>
        <v>1168.0909589041094</v>
      </c>
      <c r="P383" s="174">
        <v>1.25</v>
      </c>
      <c r="Q383" s="174">
        <f t="shared" si="119"/>
        <v>27.549315068493151</v>
      </c>
      <c r="R383" s="173">
        <f t="shared" si="126"/>
        <v>1460.1136986301369</v>
      </c>
      <c r="S383" s="173">
        <f t="shared" si="125"/>
        <v>292.02273972602757</v>
      </c>
      <c r="T383" s="153"/>
      <c r="U383" s="32">
        <f t="shared" si="129"/>
        <v>0</v>
      </c>
      <c r="V383" s="280" t="s">
        <v>4119</v>
      </c>
      <c r="W383" s="154" t="s">
        <v>255</v>
      </c>
      <c r="X383" s="213"/>
      <c r="Y383" s="294">
        <v>46813</v>
      </c>
      <c r="Z383" s="177"/>
    </row>
    <row r="384" spans="1:26" s="46" customFormat="1" ht="12.75" customHeight="1">
      <c r="A384" s="309" t="s">
        <v>1710</v>
      </c>
      <c r="B384" s="314">
        <v>80998669</v>
      </c>
      <c r="C384" s="314">
        <v>995265</v>
      </c>
      <c r="D384" s="311">
        <v>5999076234035</v>
      </c>
      <c r="E384" s="309">
        <v>14001010031</v>
      </c>
      <c r="F384" s="315">
        <v>2106909200</v>
      </c>
      <c r="G384" s="5" t="s">
        <v>170</v>
      </c>
      <c r="H384" s="327" t="s">
        <v>788</v>
      </c>
      <c r="I384" s="58" t="s">
        <v>391</v>
      </c>
      <c r="J384" s="104" t="s">
        <v>488</v>
      </c>
      <c r="K384" s="43"/>
      <c r="L384" s="12">
        <v>12</v>
      </c>
      <c r="M384" s="206">
        <v>10.245643835616436</v>
      </c>
      <c r="N384" s="73"/>
      <c r="O384" s="197">
        <f t="shared" si="128"/>
        <v>434.41529863013687</v>
      </c>
      <c r="P384" s="174">
        <v>1.4</v>
      </c>
      <c r="Q384" s="174">
        <f t="shared" si="119"/>
        <v>11.475121095890408</v>
      </c>
      <c r="R384" s="173">
        <f t="shared" si="126"/>
        <v>608.18141808219161</v>
      </c>
      <c r="S384" s="173">
        <f t="shared" si="125"/>
        <v>173.76611945205474</v>
      </c>
      <c r="T384" s="153"/>
      <c r="U384" s="32">
        <f t="shared" si="129"/>
        <v>0</v>
      </c>
      <c r="V384" s="280" t="s">
        <v>4119</v>
      </c>
      <c r="W384" s="154" t="s">
        <v>255</v>
      </c>
      <c r="X384" s="213"/>
      <c r="Y384" s="294">
        <v>47239</v>
      </c>
      <c r="Z384" s="177"/>
    </row>
    <row r="385" spans="1:26" s="46" customFormat="1" ht="12.75" customHeight="1">
      <c r="A385" s="309" t="s">
        <v>1711</v>
      </c>
      <c r="B385" s="314">
        <v>80998670</v>
      </c>
      <c r="C385" s="314">
        <v>995266</v>
      </c>
      <c r="D385" s="311">
        <v>5999076234042</v>
      </c>
      <c r="E385" s="309">
        <v>14001020031</v>
      </c>
      <c r="F385" s="315">
        <v>2106909200</v>
      </c>
      <c r="G385" s="5" t="s">
        <v>170</v>
      </c>
      <c r="H385" s="327" t="s">
        <v>788</v>
      </c>
      <c r="I385" s="58" t="s">
        <v>391</v>
      </c>
      <c r="J385" s="104" t="s">
        <v>483</v>
      </c>
      <c r="K385" s="43"/>
      <c r="L385" s="12">
        <v>12</v>
      </c>
      <c r="M385" s="206">
        <v>17.735890410958902</v>
      </c>
      <c r="N385" s="73"/>
      <c r="O385" s="197">
        <f t="shared" si="128"/>
        <v>752.00175342465752</v>
      </c>
      <c r="P385" s="174">
        <v>1.3</v>
      </c>
      <c r="Q385" s="174">
        <f t="shared" si="119"/>
        <v>18.445326027397261</v>
      </c>
      <c r="R385" s="173">
        <f t="shared" si="126"/>
        <v>977.60227945205486</v>
      </c>
      <c r="S385" s="173">
        <f t="shared" si="125"/>
        <v>225.60052602739734</v>
      </c>
      <c r="T385" s="153"/>
      <c r="U385" s="32">
        <f t="shared" si="129"/>
        <v>0</v>
      </c>
      <c r="V385" s="280" t="s">
        <v>4119</v>
      </c>
      <c r="W385" s="154" t="s">
        <v>255</v>
      </c>
      <c r="X385" s="215"/>
      <c r="Y385" s="294">
        <v>47239</v>
      </c>
      <c r="Z385" s="177"/>
    </row>
    <row r="386" spans="1:26" s="46" customFormat="1" ht="12.75" customHeight="1">
      <c r="A386" s="309" t="s">
        <v>1712</v>
      </c>
      <c r="B386" s="314">
        <v>80998673</v>
      </c>
      <c r="C386" s="314">
        <v>995269</v>
      </c>
      <c r="D386" s="311">
        <v>5999500532447</v>
      </c>
      <c r="E386" s="309">
        <v>14007010100</v>
      </c>
      <c r="F386" s="315">
        <v>2106905900</v>
      </c>
      <c r="G386" s="5" t="s">
        <v>170</v>
      </c>
      <c r="H386" s="327" t="s">
        <v>788</v>
      </c>
      <c r="I386" s="58" t="s">
        <v>424</v>
      </c>
      <c r="J386" s="104" t="s">
        <v>560</v>
      </c>
      <c r="K386" s="43" t="s">
        <v>76</v>
      </c>
      <c r="L386" s="13">
        <v>12</v>
      </c>
      <c r="M386" s="206">
        <v>18.257534246575343</v>
      </c>
      <c r="N386" s="73"/>
      <c r="O386" s="197">
        <f t="shared" si="128"/>
        <v>774.11945205479458</v>
      </c>
      <c r="P386" s="174">
        <v>1.3</v>
      </c>
      <c r="Q386" s="174">
        <f t="shared" si="119"/>
        <v>18.98783561643836</v>
      </c>
      <c r="R386" s="173">
        <f t="shared" si="126"/>
        <v>1006.3552876712331</v>
      </c>
      <c r="S386" s="173">
        <f t="shared" si="125"/>
        <v>232.23583561643852</v>
      </c>
      <c r="T386" s="153"/>
      <c r="U386" s="32">
        <f t="shared" si="129"/>
        <v>0</v>
      </c>
      <c r="V386" s="280">
        <v>29</v>
      </c>
      <c r="W386" s="154" t="s">
        <v>255</v>
      </c>
      <c r="X386" s="215"/>
      <c r="Y386" s="294">
        <v>46905</v>
      </c>
      <c r="Z386" s="177"/>
    </row>
    <row r="387" spans="1:26" s="46" customFormat="1" ht="13.5" customHeight="1">
      <c r="A387" s="309" t="s">
        <v>1713</v>
      </c>
      <c r="B387" s="314">
        <v>81053972</v>
      </c>
      <c r="C387" s="314">
        <v>995267</v>
      </c>
      <c r="D387" s="311">
        <v>5999076204502</v>
      </c>
      <c r="E387" s="309">
        <v>14003010100</v>
      </c>
      <c r="F387" s="315">
        <v>2106905900</v>
      </c>
      <c r="G387" s="5" t="s">
        <v>170</v>
      </c>
      <c r="H387" s="327" t="s">
        <v>788</v>
      </c>
      <c r="I387" s="58" t="s">
        <v>441</v>
      </c>
      <c r="J387" s="104" t="s">
        <v>614</v>
      </c>
      <c r="K387" s="43" t="s">
        <v>100</v>
      </c>
      <c r="L387" s="164">
        <v>1</v>
      </c>
      <c r="M387" s="206">
        <v>29.668493150684935</v>
      </c>
      <c r="N387" s="73"/>
      <c r="O387" s="197">
        <f t="shared" si="128"/>
        <v>1257.9441095890413</v>
      </c>
      <c r="P387" s="174">
        <v>1.25</v>
      </c>
      <c r="Q387" s="174">
        <f t="shared" si="119"/>
        <v>29.668493150684938</v>
      </c>
      <c r="R387" s="173">
        <f t="shared" si="126"/>
        <v>1572.4301369863017</v>
      </c>
      <c r="S387" s="173">
        <f t="shared" si="125"/>
        <v>314.48602739726039</v>
      </c>
      <c r="T387" s="153"/>
      <c r="U387" s="32">
        <f t="shared" si="129"/>
        <v>0</v>
      </c>
      <c r="V387" s="280" t="s">
        <v>4119</v>
      </c>
      <c r="W387" s="156" t="s">
        <v>254</v>
      </c>
      <c r="X387" s="214"/>
      <c r="Y387" s="294">
        <v>46874</v>
      </c>
      <c r="Z387" s="177"/>
    </row>
    <row r="388" spans="1:26" s="46" customFormat="1" ht="12.75" customHeight="1">
      <c r="A388" s="309" t="s">
        <v>1714</v>
      </c>
      <c r="B388" s="314">
        <v>81053973</v>
      </c>
      <c r="C388" s="314">
        <v>995268</v>
      </c>
      <c r="D388" s="311">
        <v>5999076204496</v>
      </c>
      <c r="E388" s="309">
        <v>14003010200</v>
      </c>
      <c r="F388" s="315">
        <v>2106905900</v>
      </c>
      <c r="G388" s="5" t="s">
        <v>170</v>
      </c>
      <c r="H388" s="327" t="s">
        <v>788</v>
      </c>
      <c r="I388" s="58" t="s">
        <v>441</v>
      </c>
      <c r="J388" s="104" t="s">
        <v>614</v>
      </c>
      <c r="K388" s="43" t="s">
        <v>76</v>
      </c>
      <c r="L388" s="164">
        <v>1</v>
      </c>
      <c r="M388" s="206">
        <v>29.668493150684935</v>
      </c>
      <c r="N388" s="73"/>
      <c r="O388" s="197">
        <f t="shared" si="128"/>
        <v>1257.9441095890413</v>
      </c>
      <c r="P388" s="174">
        <v>1.25</v>
      </c>
      <c r="Q388" s="174">
        <f t="shared" si="119"/>
        <v>29.668493150684938</v>
      </c>
      <c r="R388" s="173">
        <f t="shared" si="126"/>
        <v>1572.4301369863017</v>
      </c>
      <c r="S388" s="173">
        <f t="shared" si="125"/>
        <v>314.48602739726039</v>
      </c>
      <c r="T388" s="153"/>
      <c r="U388" s="32">
        <f t="shared" si="129"/>
        <v>0</v>
      </c>
      <c r="V388" s="280">
        <v>42</v>
      </c>
      <c r="W388" s="156" t="s">
        <v>254</v>
      </c>
      <c r="X388" s="214"/>
      <c r="Y388" s="294">
        <v>46784</v>
      </c>
      <c r="Z388" s="177"/>
    </row>
    <row r="389" spans="1:26" s="46" customFormat="1" ht="12.75" customHeight="1">
      <c r="A389" s="309" t="s">
        <v>1715</v>
      </c>
      <c r="B389" s="310">
        <v>81154172</v>
      </c>
      <c r="C389" s="314">
        <v>999125</v>
      </c>
      <c r="D389" s="311">
        <v>5999076234325</v>
      </c>
      <c r="E389" s="309">
        <v>14012010031</v>
      </c>
      <c r="F389" s="315">
        <v>2106909200</v>
      </c>
      <c r="G389" s="5" t="s">
        <v>170</v>
      </c>
      <c r="H389" s="327" t="s">
        <v>788</v>
      </c>
      <c r="I389" s="266" t="s">
        <v>200</v>
      </c>
      <c r="J389" s="316" t="s">
        <v>486</v>
      </c>
      <c r="K389" s="43"/>
      <c r="L389" s="16">
        <v>12</v>
      </c>
      <c r="M389" s="206">
        <v>13.69780821917808</v>
      </c>
      <c r="N389" s="289"/>
      <c r="O389" s="197">
        <f t="shared" si="128"/>
        <v>580.78706849315063</v>
      </c>
      <c r="P389" s="174">
        <v>1.35</v>
      </c>
      <c r="Q389" s="174">
        <f t="shared" si="119"/>
        <v>14.793632876712328</v>
      </c>
      <c r="R389" s="173">
        <f t="shared" si="126"/>
        <v>784.06254246575338</v>
      </c>
      <c r="S389" s="173">
        <f t="shared" si="125"/>
        <v>203.27547397260275</v>
      </c>
      <c r="T389" s="111"/>
      <c r="U389" s="32">
        <f t="shared" si="129"/>
        <v>0</v>
      </c>
      <c r="V389" s="280" t="s">
        <v>4119</v>
      </c>
      <c r="W389" s="155" t="s">
        <v>253</v>
      </c>
      <c r="X389" s="215"/>
      <c r="Y389" s="294">
        <v>46905</v>
      </c>
      <c r="Z389" s="177"/>
    </row>
    <row r="390" spans="1:26" s="46" customFormat="1" ht="12.75" customHeight="1">
      <c r="A390" s="309" t="s">
        <v>1716</v>
      </c>
      <c r="B390" s="314"/>
      <c r="C390" s="314">
        <v>1024814</v>
      </c>
      <c r="D390" s="311">
        <v>5999076245574</v>
      </c>
      <c r="E390" s="309">
        <v>14014010100</v>
      </c>
      <c r="F390" s="315">
        <v>2106909200</v>
      </c>
      <c r="G390" s="80" t="s">
        <v>170</v>
      </c>
      <c r="H390" s="79" t="s">
        <v>788</v>
      </c>
      <c r="I390" s="266" t="s">
        <v>1103</v>
      </c>
      <c r="J390" s="104" t="s">
        <v>628</v>
      </c>
      <c r="K390" s="43" t="s">
        <v>1102</v>
      </c>
      <c r="L390" s="14">
        <v>6</v>
      </c>
      <c r="M390" s="206">
        <v>22.803287671232876</v>
      </c>
      <c r="N390" s="73"/>
      <c r="O390" s="197">
        <f t="shared" si="128"/>
        <v>966.85939726027391</v>
      </c>
      <c r="P390" s="174">
        <v>1.25</v>
      </c>
      <c r="Q390" s="174">
        <f t="shared" si="119"/>
        <v>22.80328767123288</v>
      </c>
      <c r="R390" s="173">
        <f t="shared" si="126"/>
        <v>1208.5742465753426</v>
      </c>
      <c r="S390" s="173">
        <f t="shared" ref="S390" si="130">R390-O390</f>
        <v>241.7148493150687</v>
      </c>
      <c r="T390" s="111"/>
      <c r="U390" s="32">
        <f t="shared" si="129"/>
        <v>0</v>
      </c>
      <c r="V390" s="280">
        <v>2</v>
      </c>
      <c r="W390" s="133" t="s">
        <v>249</v>
      </c>
      <c r="X390" s="214"/>
      <c r="Y390" s="294">
        <v>47239</v>
      </c>
      <c r="Z390" s="177"/>
    </row>
    <row r="391" spans="1:26" s="45" customFormat="1" ht="12.75" customHeight="1">
      <c r="A391" s="309" t="s">
        <v>1717</v>
      </c>
      <c r="B391" s="314"/>
      <c r="C391" s="314">
        <v>1024815</v>
      </c>
      <c r="D391" s="311">
        <v>5999076238927</v>
      </c>
      <c r="E391" s="325">
        <v>14009020031</v>
      </c>
      <c r="F391" s="315">
        <v>2106909200</v>
      </c>
      <c r="G391" s="102" t="s">
        <v>170</v>
      </c>
      <c r="H391" s="327" t="s">
        <v>788</v>
      </c>
      <c r="I391" s="58" t="s">
        <v>800</v>
      </c>
      <c r="J391" s="105" t="s">
        <v>481</v>
      </c>
      <c r="K391" s="43"/>
      <c r="L391" s="239">
        <v>12</v>
      </c>
      <c r="M391" s="206">
        <v>22.803287671232876</v>
      </c>
      <c r="N391" s="73"/>
      <c r="O391" s="197">
        <f t="shared" si="128"/>
        <v>966.85939726027391</v>
      </c>
      <c r="P391" s="174">
        <v>1.25</v>
      </c>
      <c r="Q391" s="174">
        <f t="shared" si="119"/>
        <v>22.80328767123288</v>
      </c>
      <c r="R391" s="173">
        <f t="shared" si="126"/>
        <v>1208.5742465753426</v>
      </c>
      <c r="S391" s="173">
        <f t="shared" si="125"/>
        <v>241.7148493150687</v>
      </c>
      <c r="T391" s="111"/>
      <c r="U391" s="32">
        <f t="shared" si="129"/>
        <v>0</v>
      </c>
      <c r="V391" s="280">
        <v>3</v>
      </c>
      <c r="W391" s="136" t="s">
        <v>251</v>
      </c>
      <c r="X391" s="215"/>
      <c r="Y391" s="294">
        <v>47270</v>
      </c>
      <c r="Z391" s="35"/>
    </row>
    <row r="392" spans="1:26" s="46" customFormat="1" ht="12.75" customHeight="1">
      <c r="A392" s="309" t="s">
        <v>1718</v>
      </c>
      <c r="B392" s="314"/>
      <c r="C392" s="314">
        <v>1022144</v>
      </c>
      <c r="D392" s="311">
        <v>5999076234943</v>
      </c>
      <c r="E392" s="309">
        <v>12039010100</v>
      </c>
      <c r="F392" s="315">
        <v>2106909200</v>
      </c>
      <c r="G392" s="5" t="s">
        <v>170</v>
      </c>
      <c r="H392" s="79" t="s">
        <v>238</v>
      </c>
      <c r="I392" s="59" t="s">
        <v>670</v>
      </c>
      <c r="J392" s="104" t="s">
        <v>592</v>
      </c>
      <c r="K392" s="43" t="s">
        <v>436</v>
      </c>
      <c r="L392" s="13">
        <v>10</v>
      </c>
      <c r="M392" s="206">
        <v>25.178630136986303</v>
      </c>
      <c r="N392" s="73"/>
      <c r="O392" s="197">
        <f t="shared" si="128"/>
        <v>1067.5739178082192</v>
      </c>
      <c r="P392" s="174">
        <v>1.25</v>
      </c>
      <c r="Q392" s="174">
        <f t="shared" si="119"/>
        <v>25.178630136986303</v>
      </c>
      <c r="R392" s="173">
        <f t="shared" si="126"/>
        <v>1334.4673972602741</v>
      </c>
      <c r="S392" s="173">
        <f t="shared" si="125"/>
        <v>266.89347945205486</v>
      </c>
      <c r="T392" s="153"/>
      <c r="U392" s="32">
        <f t="shared" si="129"/>
        <v>0</v>
      </c>
      <c r="V392" s="280">
        <v>8</v>
      </c>
      <c r="W392" s="134" t="s">
        <v>250</v>
      </c>
      <c r="X392" s="214"/>
      <c r="Y392" s="294">
        <v>47239</v>
      </c>
      <c r="Z392" s="177"/>
    </row>
    <row r="393" spans="1:26" s="46" customFormat="1" ht="12.75" customHeight="1">
      <c r="A393" s="309" t="s">
        <v>1719</v>
      </c>
      <c r="B393" s="314"/>
      <c r="C393" s="314">
        <v>1022145</v>
      </c>
      <c r="D393" s="311">
        <v>5999076234950</v>
      </c>
      <c r="E393" s="309">
        <v>12039010200</v>
      </c>
      <c r="F393" s="315">
        <v>2106909200</v>
      </c>
      <c r="G393" s="5" t="s">
        <v>170</v>
      </c>
      <c r="H393" s="79" t="s">
        <v>238</v>
      </c>
      <c r="I393" s="59" t="s">
        <v>670</v>
      </c>
      <c r="J393" s="104" t="s">
        <v>592</v>
      </c>
      <c r="K393" s="43" t="s">
        <v>396</v>
      </c>
      <c r="L393" s="13">
        <v>10</v>
      </c>
      <c r="M393" s="206">
        <v>25.178630136986303</v>
      </c>
      <c r="N393" s="73"/>
      <c r="O393" s="197">
        <f t="shared" si="128"/>
        <v>1067.5739178082192</v>
      </c>
      <c r="P393" s="174">
        <v>1.25</v>
      </c>
      <c r="Q393" s="174">
        <f t="shared" ref="Q393:Q394" si="131">M393*0.8*P393</f>
        <v>25.178630136986303</v>
      </c>
      <c r="R393" s="173">
        <f t="shared" si="126"/>
        <v>1334.4673972602741</v>
      </c>
      <c r="S393" s="173">
        <f t="shared" si="125"/>
        <v>266.89347945205486</v>
      </c>
      <c r="T393" s="153"/>
      <c r="U393" s="32">
        <f t="shared" si="129"/>
        <v>0</v>
      </c>
      <c r="V393" s="280">
        <v>4</v>
      </c>
      <c r="W393" s="134" t="s">
        <v>250</v>
      </c>
      <c r="X393" s="214"/>
      <c r="Y393" s="294">
        <v>47270</v>
      </c>
      <c r="Z393" s="177"/>
    </row>
    <row r="394" spans="1:26" s="46" customFormat="1" ht="12.75" customHeight="1">
      <c r="A394" s="309" t="s">
        <v>1720</v>
      </c>
      <c r="B394" s="314"/>
      <c r="C394" s="314">
        <v>1022146</v>
      </c>
      <c r="D394" s="311">
        <v>5999076234967</v>
      </c>
      <c r="E394" s="309">
        <v>12039010300</v>
      </c>
      <c r="F394" s="315">
        <v>2106909200</v>
      </c>
      <c r="G394" s="5" t="s">
        <v>170</v>
      </c>
      <c r="H394" s="79" t="s">
        <v>238</v>
      </c>
      <c r="I394" s="59" t="s">
        <v>670</v>
      </c>
      <c r="J394" s="104" t="s">
        <v>592</v>
      </c>
      <c r="K394" s="43" t="s">
        <v>437</v>
      </c>
      <c r="L394" s="13">
        <v>10</v>
      </c>
      <c r="M394" s="206">
        <v>25.178630136986303</v>
      </c>
      <c r="N394" s="73"/>
      <c r="O394" s="197">
        <f t="shared" si="128"/>
        <v>1067.5739178082192</v>
      </c>
      <c r="P394" s="174">
        <v>1.25</v>
      </c>
      <c r="Q394" s="174">
        <f t="shared" si="131"/>
        <v>25.178630136986303</v>
      </c>
      <c r="R394" s="173">
        <f t="shared" si="126"/>
        <v>1334.4673972602741</v>
      </c>
      <c r="S394" s="173">
        <f t="shared" si="125"/>
        <v>266.89347945205486</v>
      </c>
      <c r="T394" s="153"/>
      <c r="U394" s="32">
        <f t="shared" si="129"/>
        <v>0</v>
      </c>
      <c r="V394" s="280">
        <v>16</v>
      </c>
      <c r="W394" s="134" t="s">
        <v>250</v>
      </c>
      <c r="X394" s="214"/>
      <c r="Y394" s="294">
        <v>47239</v>
      </c>
      <c r="Z394" s="177"/>
    </row>
    <row r="395" spans="1:26" s="46" customFormat="1" ht="12.75" customHeight="1">
      <c r="A395" s="309" t="s">
        <v>1721</v>
      </c>
      <c r="B395" s="314"/>
      <c r="C395" s="314">
        <v>1022147</v>
      </c>
      <c r="D395" s="311">
        <v>5999076244942</v>
      </c>
      <c r="E395" s="309">
        <v>12045010000</v>
      </c>
      <c r="F395" s="315">
        <v>2106909200</v>
      </c>
      <c r="G395" s="80" t="s">
        <v>170</v>
      </c>
      <c r="H395" s="79" t="s">
        <v>238</v>
      </c>
      <c r="I395" s="59" t="s">
        <v>1101</v>
      </c>
      <c r="J395" s="104" t="s">
        <v>1100</v>
      </c>
      <c r="K395" s="43"/>
      <c r="L395" s="14">
        <v>10</v>
      </c>
      <c r="M395" s="206">
        <v>19.636164383561646</v>
      </c>
      <c r="N395" s="73"/>
      <c r="O395" s="197">
        <f t="shared" si="128"/>
        <v>832.5733698630138</v>
      </c>
      <c r="P395" s="174">
        <v>1.3</v>
      </c>
      <c r="Q395" s="174">
        <f t="shared" ref="Q395:Q433" si="132">M395*0.8*P395</f>
        <v>20.421610958904115</v>
      </c>
      <c r="R395" s="173">
        <f t="shared" si="126"/>
        <v>1082.3453808219181</v>
      </c>
      <c r="S395" s="173">
        <f t="shared" ref="S395" si="133">R395-O395</f>
        <v>249.77201095890427</v>
      </c>
      <c r="T395" s="111"/>
      <c r="U395" s="32">
        <f t="shared" si="129"/>
        <v>0</v>
      </c>
      <c r="V395" s="280">
        <v>3</v>
      </c>
      <c r="W395" s="137"/>
      <c r="X395" s="214"/>
      <c r="Y395" s="294">
        <v>47270</v>
      </c>
      <c r="Z395" s="177"/>
    </row>
    <row r="396" spans="1:26" s="46" customFormat="1" ht="12.75" customHeight="1">
      <c r="A396" s="309" t="s">
        <v>1722</v>
      </c>
      <c r="B396" s="278">
        <v>81096030</v>
      </c>
      <c r="C396" s="278">
        <v>999126</v>
      </c>
      <c r="D396" s="311">
        <v>5999076203888</v>
      </c>
      <c r="E396" s="309">
        <v>12013020000</v>
      </c>
      <c r="F396" s="309">
        <v>2106909200</v>
      </c>
      <c r="G396" s="5" t="s">
        <v>170</v>
      </c>
      <c r="H396" s="79" t="s">
        <v>240</v>
      </c>
      <c r="I396" s="59" t="s">
        <v>197</v>
      </c>
      <c r="J396" s="104" t="s">
        <v>615</v>
      </c>
      <c r="K396" s="43"/>
      <c r="L396" s="13">
        <v>10</v>
      </c>
      <c r="M396" s="206">
        <v>17.773150684931505</v>
      </c>
      <c r="N396" s="73"/>
      <c r="O396" s="197">
        <f t="shared" si="128"/>
        <v>753.58158904109587</v>
      </c>
      <c r="P396" s="174">
        <v>1.3</v>
      </c>
      <c r="Q396" s="174">
        <f t="shared" si="132"/>
        <v>18.484076712328765</v>
      </c>
      <c r="R396" s="173">
        <f t="shared" si="126"/>
        <v>979.65606575342451</v>
      </c>
      <c r="S396" s="173">
        <f t="shared" si="125"/>
        <v>226.07447671232865</v>
      </c>
      <c r="T396" s="153"/>
      <c r="U396" s="32">
        <f t="shared" si="129"/>
        <v>0</v>
      </c>
      <c r="V396" s="280"/>
      <c r="W396" s="135" t="s">
        <v>252</v>
      </c>
      <c r="X396" s="215"/>
      <c r="Y396" s="294"/>
      <c r="Z396" s="177"/>
    </row>
    <row r="397" spans="1:26" s="46" customFormat="1" ht="12.75" customHeight="1">
      <c r="A397" s="309" t="s">
        <v>1723</v>
      </c>
      <c r="B397" s="314">
        <v>81154173</v>
      </c>
      <c r="C397" s="314">
        <v>999127</v>
      </c>
      <c r="D397" s="311">
        <v>5999076204311</v>
      </c>
      <c r="E397" s="309">
        <v>12013010000</v>
      </c>
      <c r="F397" s="309">
        <v>2106909200</v>
      </c>
      <c r="G397" s="5" t="s">
        <v>170</v>
      </c>
      <c r="H397" s="79" t="s">
        <v>240</v>
      </c>
      <c r="I397" s="59" t="s">
        <v>197</v>
      </c>
      <c r="J397" s="104" t="s">
        <v>603</v>
      </c>
      <c r="K397" s="43"/>
      <c r="L397" s="13">
        <v>10</v>
      </c>
      <c r="M397" s="206">
        <v>30.516164383561641</v>
      </c>
      <c r="N397" s="73"/>
      <c r="O397" s="197">
        <f t="shared" si="128"/>
        <v>1293.8853698630137</v>
      </c>
      <c r="P397" s="174">
        <v>1.25</v>
      </c>
      <c r="Q397" s="174">
        <f t="shared" si="132"/>
        <v>30.516164383561645</v>
      </c>
      <c r="R397" s="173">
        <f t="shared" si="126"/>
        <v>1617.3567123287671</v>
      </c>
      <c r="S397" s="173">
        <f t="shared" si="125"/>
        <v>323.47134246575342</v>
      </c>
      <c r="T397" s="153"/>
      <c r="U397" s="32">
        <f t="shared" si="129"/>
        <v>0</v>
      </c>
      <c r="V397" s="280">
        <v>18</v>
      </c>
      <c r="W397" s="155" t="s">
        <v>253</v>
      </c>
      <c r="X397" s="215"/>
      <c r="Y397" s="294">
        <v>47270</v>
      </c>
      <c r="Z397" s="177"/>
    </row>
    <row r="398" spans="1:26" s="46" customFormat="1" ht="12.75" customHeight="1">
      <c r="A398" s="309" t="s">
        <v>1724</v>
      </c>
      <c r="B398" s="278">
        <v>81096031</v>
      </c>
      <c r="C398" s="278">
        <v>999090</v>
      </c>
      <c r="D398" s="311">
        <v>5999076206988</v>
      </c>
      <c r="E398" s="309">
        <v>12008010000</v>
      </c>
      <c r="F398" s="315">
        <v>2106909200</v>
      </c>
      <c r="G398" s="5" t="s">
        <v>170</v>
      </c>
      <c r="H398" s="327" t="s">
        <v>158</v>
      </c>
      <c r="I398" s="59" t="s">
        <v>68</v>
      </c>
      <c r="J398" s="104" t="s">
        <v>476</v>
      </c>
      <c r="K398" s="43"/>
      <c r="L398" s="13">
        <v>20</v>
      </c>
      <c r="M398" s="206">
        <v>15.740602739726025</v>
      </c>
      <c r="N398" s="73"/>
      <c r="O398" s="197">
        <f t="shared" si="128"/>
        <v>667.40155616438358</v>
      </c>
      <c r="P398" s="174">
        <v>1.35</v>
      </c>
      <c r="Q398" s="174">
        <f t="shared" si="132"/>
        <v>16.999850958904108</v>
      </c>
      <c r="R398" s="173">
        <f t="shared" si="126"/>
        <v>900.9921008219178</v>
      </c>
      <c r="S398" s="173">
        <f t="shared" si="125"/>
        <v>233.59054465753422</v>
      </c>
      <c r="T398" s="111"/>
      <c r="U398" s="32">
        <f t="shared" si="129"/>
        <v>0</v>
      </c>
      <c r="V398" s="280">
        <v>19</v>
      </c>
      <c r="W398" s="155" t="s">
        <v>253</v>
      </c>
      <c r="X398" s="215"/>
      <c r="Y398" s="294">
        <v>47178</v>
      </c>
      <c r="Z398" s="151"/>
    </row>
    <row r="399" spans="1:26" s="46" customFormat="1" ht="12.75" customHeight="1">
      <c r="A399" s="309" t="s">
        <v>1725</v>
      </c>
      <c r="B399" s="314"/>
      <c r="C399" s="314">
        <v>1022148</v>
      </c>
      <c r="D399" s="311">
        <v>5999076215393</v>
      </c>
      <c r="E399" s="309">
        <v>12032010200</v>
      </c>
      <c r="F399" s="315">
        <v>2106909200</v>
      </c>
      <c r="G399" s="5" t="s">
        <v>170</v>
      </c>
      <c r="H399" s="327" t="s">
        <v>158</v>
      </c>
      <c r="I399" s="59" t="s">
        <v>198</v>
      </c>
      <c r="J399" s="104" t="s">
        <v>616</v>
      </c>
      <c r="K399" s="43" t="s">
        <v>66</v>
      </c>
      <c r="L399" s="13">
        <v>10</v>
      </c>
      <c r="M399" s="206">
        <v>22.803287671232876</v>
      </c>
      <c r="N399" s="73"/>
      <c r="O399" s="197">
        <f t="shared" si="128"/>
        <v>966.85939726027391</v>
      </c>
      <c r="P399" s="174">
        <v>1.25</v>
      </c>
      <c r="Q399" s="174">
        <f t="shared" si="132"/>
        <v>22.80328767123288</v>
      </c>
      <c r="R399" s="173">
        <f t="shared" si="126"/>
        <v>1208.5742465753426</v>
      </c>
      <c r="S399" s="173">
        <f t="shared" si="125"/>
        <v>241.7148493150687</v>
      </c>
      <c r="T399" s="111"/>
      <c r="U399" s="32">
        <f t="shared" si="129"/>
        <v>0</v>
      </c>
      <c r="V399" s="280">
        <v>11</v>
      </c>
      <c r="W399" s="136" t="s">
        <v>251</v>
      </c>
      <c r="X399" s="216"/>
      <c r="Y399" s="294">
        <v>47150</v>
      </c>
      <c r="Z399" s="151"/>
    </row>
    <row r="400" spans="1:26" s="46" customFormat="1" ht="12.75" customHeight="1">
      <c r="A400" s="309" t="s">
        <v>1726</v>
      </c>
      <c r="B400" s="314"/>
      <c r="C400" s="314">
        <v>1022149</v>
      </c>
      <c r="D400" s="311">
        <v>5999076214365</v>
      </c>
      <c r="E400" s="309">
        <v>12032010300</v>
      </c>
      <c r="F400" s="309">
        <v>2106909200</v>
      </c>
      <c r="G400" s="5" t="s">
        <v>170</v>
      </c>
      <c r="H400" s="327" t="s">
        <v>158</v>
      </c>
      <c r="I400" s="59" t="s">
        <v>198</v>
      </c>
      <c r="J400" s="104" t="s">
        <v>616</v>
      </c>
      <c r="K400" s="43" t="s">
        <v>186</v>
      </c>
      <c r="L400" s="13">
        <v>10</v>
      </c>
      <c r="M400" s="206">
        <v>22.803287671232876</v>
      </c>
      <c r="N400" s="73"/>
      <c r="O400" s="197">
        <f t="shared" si="128"/>
        <v>966.85939726027391</v>
      </c>
      <c r="P400" s="174">
        <v>1.25</v>
      </c>
      <c r="Q400" s="174">
        <f t="shared" si="132"/>
        <v>22.80328767123288</v>
      </c>
      <c r="R400" s="173">
        <f t="shared" si="126"/>
        <v>1208.5742465753426</v>
      </c>
      <c r="S400" s="173">
        <f t="shared" si="125"/>
        <v>241.7148493150687</v>
      </c>
      <c r="T400" s="111"/>
      <c r="U400" s="32">
        <f t="shared" si="129"/>
        <v>0</v>
      </c>
      <c r="V400" s="280">
        <v>7</v>
      </c>
      <c r="W400" s="134" t="s">
        <v>250</v>
      </c>
      <c r="X400" s="216"/>
      <c r="Y400" s="294">
        <v>47239</v>
      </c>
      <c r="Z400" s="151"/>
    </row>
    <row r="401" spans="1:26" s="46" customFormat="1" ht="12.75" customHeight="1">
      <c r="A401" s="309" t="s">
        <v>1727</v>
      </c>
      <c r="B401" s="314"/>
      <c r="C401" s="314">
        <v>1022150</v>
      </c>
      <c r="D401" s="311">
        <v>5999076231898</v>
      </c>
      <c r="E401" s="309">
        <v>12032010400</v>
      </c>
      <c r="F401" s="315">
        <v>2106909200</v>
      </c>
      <c r="G401" s="5" t="s">
        <v>170</v>
      </c>
      <c r="H401" s="327" t="s">
        <v>158</v>
      </c>
      <c r="I401" s="59" t="s">
        <v>198</v>
      </c>
      <c r="J401" s="104" t="s">
        <v>616</v>
      </c>
      <c r="K401" s="43" t="s">
        <v>183</v>
      </c>
      <c r="L401" s="13">
        <v>10</v>
      </c>
      <c r="M401" s="206">
        <v>22.803287671232876</v>
      </c>
      <c r="N401" s="73"/>
      <c r="O401" s="197">
        <f t="shared" si="128"/>
        <v>966.85939726027391</v>
      </c>
      <c r="P401" s="174">
        <v>1.25</v>
      </c>
      <c r="Q401" s="174">
        <f t="shared" si="132"/>
        <v>22.80328767123288</v>
      </c>
      <c r="R401" s="173">
        <f t="shared" si="126"/>
        <v>1208.5742465753426</v>
      </c>
      <c r="S401" s="173">
        <f t="shared" si="125"/>
        <v>241.7148493150687</v>
      </c>
      <c r="T401" s="111"/>
      <c r="U401" s="32">
        <f t="shared" si="129"/>
        <v>0</v>
      </c>
      <c r="V401" s="280">
        <v>9</v>
      </c>
      <c r="W401" s="133" t="s">
        <v>249</v>
      </c>
      <c r="X401" s="216"/>
      <c r="Y401" s="294">
        <v>47178</v>
      </c>
      <c r="Z401" s="151"/>
    </row>
    <row r="402" spans="1:26" s="46" customFormat="1" ht="12.75" customHeight="1">
      <c r="A402" s="309" t="s">
        <v>1728</v>
      </c>
      <c r="B402" s="314">
        <v>80981980</v>
      </c>
      <c r="C402" s="314">
        <v>1022151</v>
      </c>
      <c r="D402" s="311">
        <v>5999076223503</v>
      </c>
      <c r="E402" s="309">
        <v>12031010430</v>
      </c>
      <c r="F402" s="315">
        <v>2106909200</v>
      </c>
      <c r="G402" s="5" t="s">
        <v>170</v>
      </c>
      <c r="H402" s="327" t="s">
        <v>158</v>
      </c>
      <c r="I402" s="59" t="s">
        <v>694</v>
      </c>
      <c r="J402" s="104" t="s">
        <v>617</v>
      </c>
      <c r="K402" s="43" t="s">
        <v>28</v>
      </c>
      <c r="L402" s="13">
        <v>6</v>
      </c>
      <c r="M402" s="206">
        <v>45.606575342465753</v>
      </c>
      <c r="N402" s="73"/>
      <c r="O402" s="197">
        <f t="shared" si="128"/>
        <v>1933.7187945205478</v>
      </c>
      <c r="P402" s="174">
        <v>1.2</v>
      </c>
      <c r="Q402" s="174">
        <f t="shared" si="132"/>
        <v>43.782312328767127</v>
      </c>
      <c r="R402" s="173">
        <f t="shared" si="126"/>
        <v>2320.4625534246579</v>
      </c>
      <c r="S402" s="173">
        <f t="shared" si="125"/>
        <v>386.74375890411011</v>
      </c>
      <c r="T402" s="111"/>
      <c r="U402" s="32">
        <f t="shared" si="129"/>
        <v>0</v>
      </c>
      <c r="V402" s="280">
        <v>2</v>
      </c>
      <c r="W402" s="134" t="s">
        <v>250</v>
      </c>
      <c r="X402" s="216"/>
      <c r="Y402" s="294">
        <v>47119</v>
      </c>
      <c r="Z402" s="151"/>
    </row>
    <row r="403" spans="1:26" s="46" customFormat="1" ht="12.75" customHeight="1">
      <c r="A403" s="309" t="s">
        <v>1729</v>
      </c>
      <c r="B403" s="314">
        <v>80981984</v>
      </c>
      <c r="C403" s="314">
        <v>1022152</v>
      </c>
      <c r="D403" s="311">
        <v>5999076223459</v>
      </c>
      <c r="E403" s="309">
        <v>12031010830</v>
      </c>
      <c r="F403" s="315">
        <v>2106909200</v>
      </c>
      <c r="G403" s="5" t="s">
        <v>170</v>
      </c>
      <c r="H403" s="327" t="s">
        <v>158</v>
      </c>
      <c r="I403" s="59" t="s">
        <v>694</v>
      </c>
      <c r="J403" s="104" t="s">
        <v>617</v>
      </c>
      <c r="K403" s="43" t="s">
        <v>5</v>
      </c>
      <c r="L403" s="13">
        <v>6</v>
      </c>
      <c r="M403" s="206">
        <v>45.606575342465753</v>
      </c>
      <c r="N403" s="73"/>
      <c r="O403" s="197">
        <f t="shared" si="128"/>
        <v>1933.7187945205478</v>
      </c>
      <c r="P403" s="174">
        <v>1.2</v>
      </c>
      <c r="Q403" s="174">
        <f t="shared" si="132"/>
        <v>43.782312328767127</v>
      </c>
      <c r="R403" s="173">
        <f t="shared" si="126"/>
        <v>2320.4625534246579</v>
      </c>
      <c r="S403" s="173">
        <f t="shared" si="125"/>
        <v>386.74375890411011</v>
      </c>
      <c r="T403" s="111"/>
      <c r="U403" s="32">
        <f t="shared" si="129"/>
        <v>0</v>
      </c>
      <c r="V403" s="280">
        <v>2</v>
      </c>
      <c r="W403" s="134" t="s">
        <v>250</v>
      </c>
      <c r="X403" s="216"/>
      <c r="Y403" s="294">
        <v>47119</v>
      </c>
      <c r="Z403" s="151"/>
    </row>
    <row r="404" spans="1:26" s="46" customFormat="1" ht="12.75" customHeight="1">
      <c r="A404" s="309" t="s">
        <v>1730</v>
      </c>
      <c r="B404" s="314">
        <v>80981985</v>
      </c>
      <c r="C404" s="314">
        <v>1022153</v>
      </c>
      <c r="D404" s="311">
        <v>5999076223466</v>
      </c>
      <c r="E404" s="309">
        <v>12031010930</v>
      </c>
      <c r="F404" s="315">
        <v>2106909200</v>
      </c>
      <c r="G404" s="5" t="s">
        <v>170</v>
      </c>
      <c r="H404" s="327" t="s">
        <v>158</v>
      </c>
      <c r="I404" s="59" t="s">
        <v>694</v>
      </c>
      <c r="J404" s="104" t="s">
        <v>617</v>
      </c>
      <c r="K404" s="43" t="s">
        <v>183</v>
      </c>
      <c r="L404" s="13">
        <v>6</v>
      </c>
      <c r="M404" s="206">
        <v>45.606575342465753</v>
      </c>
      <c r="N404" s="73"/>
      <c r="O404" s="197">
        <f t="shared" si="128"/>
        <v>1933.7187945205478</v>
      </c>
      <c r="P404" s="174">
        <v>1.2</v>
      </c>
      <c r="Q404" s="174">
        <f t="shared" si="132"/>
        <v>43.782312328767127</v>
      </c>
      <c r="R404" s="173">
        <f t="shared" si="126"/>
        <v>2320.4625534246579</v>
      </c>
      <c r="S404" s="173">
        <f t="shared" si="125"/>
        <v>386.74375890411011</v>
      </c>
      <c r="T404" s="111"/>
      <c r="U404" s="32">
        <f t="shared" si="129"/>
        <v>0</v>
      </c>
      <c r="V404" s="280">
        <v>5</v>
      </c>
      <c r="W404" s="133" t="s">
        <v>249</v>
      </c>
      <c r="X404" s="216"/>
      <c r="Y404" s="294">
        <v>47178</v>
      </c>
      <c r="Z404" s="151"/>
    </row>
    <row r="405" spans="1:26" s="46" customFormat="1" ht="12.75" customHeight="1">
      <c r="A405" s="309" t="s">
        <v>1731</v>
      </c>
      <c r="B405" s="314">
        <v>80981987</v>
      </c>
      <c r="C405" s="314">
        <v>707041</v>
      </c>
      <c r="D405" s="311">
        <v>5999076223442</v>
      </c>
      <c r="E405" s="309">
        <v>12031020430</v>
      </c>
      <c r="F405" s="315">
        <v>2106909200</v>
      </c>
      <c r="G405" s="5" t="s">
        <v>170</v>
      </c>
      <c r="H405" s="327" t="s">
        <v>158</v>
      </c>
      <c r="I405" s="59" t="s">
        <v>694</v>
      </c>
      <c r="J405" s="104" t="s">
        <v>592</v>
      </c>
      <c r="K405" s="43" t="s">
        <v>28</v>
      </c>
      <c r="L405" s="13">
        <v>10</v>
      </c>
      <c r="M405" s="206">
        <v>25.653698630136983</v>
      </c>
      <c r="N405" s="73"/>
      <c r="O405" s="197">
        <f t="shared" si="128"/>
        <v>1087.7168219178081</v>
      </c>
      <c r="P405" s="174">
        <v>1.25</v>
      </c>
      <c r="Q405" s="174">
        <f t="shared" si="132"/>
        <v>25.653698630136983</v>
      </c>
      <c r="R405" s="173">
        <f t="shared" si="126"/>
        <v>1359.64602739726</v>
      </c>
      <c r="S405" s="173">
        <f t="shared" si="125"/>
        <v>271.92920547945187</v>
      </c>
      <c r="T405" s="111"/>
      <c r="U405" s="32">
        <f t="shared" si="129"/>
        <v>0</v>
      </c>
      <c r="V405" s="280"/>
      <c r="W405" s="135" t="s">
        <v>252</v>
      </c>
      <c r="X405" s="216"/>
      <c r="Y405" s="294"/>
      <c r="Z405" s="151"/>
    </row>
    <row r="406" spans="1:26" s="46" customFormat="1" ht="12.75" customHeight="1">
      <c r="A406" s="309" t="s">
        <v>1732</v>
      </c>
      <c r="B406" s="314">
        <v>80981988</v>
      </c>
      <c r="C406" s="314">
        <v>707040</v>
      </c>
      <c r="D406" s="311">
        <v>5999076223435</v>
      </c>
      <c r="E406" s="309">
        <v>12031020530</v>
      </c>
      <c r="F406" s="315">
        <v>2106909200</v>
      </c>
      <c r="G406" s="5" t="s">
        <v>170</v>
      </c>
      <c r="H406" s="327" t="s">
        <v>158</v>
      </c>
      <c r="I406" s="59" t="s">
        <v>694</v>
      </c>
      <c r="J406" s="104" t="s">
        <v>592</v>
      </c>
      <c r="K406" s="43" t="s">
        <v>78</v>
      </c>
      <c r="L406" s="13">
        <v>10</v>
      </c>
      <c r="M406" s="206">
        <v>25.653698630136983</v>
      </c>
      <c r="N406" s="73"/>
      <c r="O406" s="197">
        <f t="shared" si="128"/>
        <v>1087.7168219178081</v>
      </c>
      <c r="P406" s="174">
        <v>1.25</v>
      </c>
      <c r="Q406" s="174">
        <f t="shared" si="132"/>
        <v>25.653698630136983</v>
      </c>
      <c r="R406" s="173">
        <f t="shared" si="126"/>
        <v>1359.64602739726</v>
      </c>
      <c r="S406" s="173">
        <f t="shared" si="125"/>
        <v>271.92920547945187</v>
      </c>
      <c r="T406" s="111"/>
      <c r="U406" s="32">
        <f t="shared" si="129"/>
        <v>0</v>
      </c>
      <c r="V406" s="280">
        <v>10</v>
      </c>
      <c r="W406" s="135" t="s">
        <v>252</v>
      </c>
      <c r="X406" s="216"/>
      <c r="Y406" s="294">
        <v>47270</v>
      </c>
      <c r="Z406" s="151"/>
    </row>
    <row r="407" spans="1:26" s="46" customFormat="1" ht="12.75" customHeight="1">
      <c r="A407" s="309" t="s">
        <v>1733</v>
      </c>
      <c r="B407" s="314">
        <v>80981989</v>
      </c>
      <c r="C407" s="314">
        <v>707036</v>
      </c>
      <c r="D407" s="311">
        <v>5999076223411</v>
      </c>
      <c r="E407" s="309">
        <v>12031020630</v>
      </c>
      <c r="F407" s="315">
        <v>2106909200</v>
      </c>
      <c r="G407" s="5" t="s">
        <v>170</v>
      </c>
      <c r="H407" s="327" t="s">
        <v>158</v>
      </c>
      <c r="I407" s="59" t="s">
        <v>694</v>
      </c>
      <c r="J407" s="104" t="s">
        <v>592</v>
      </c>
      <c r="K407" s="43" t="s">
        <v>66</v>
      </c>
      <c r="L407" s="13">
        <v>10</v>
      </c>
      <c r="M407" s="206">
        <v>25.653698630136983</v>
      </c>
      <c r="N407" s="73"/>
      <c r="O407" s="197">
        <f t="shared" si="128"/>
        <v>1087.7168219178081</v>
      </c>
      <c r="P407" s="174">
        <v>1.25</v>
      </c>
      <c r="Q407" s="174">
        <f t="shared" si="132"/>
        <v>25.653698630136983</v>
      </c>
      <c r="R407" s="173">
        <f t="shared" si="126"/>
        <v>1359.64602739726</v>
      </c>
      <c r="S407" s="173">
        <f t="shared" si="125"/>
        <v>271.92920547945187</v>
      </c>
      <c r="T407" s="111"/>
      <c r="U407" s="32">
        <f t="shared" si="129"/>
        <v>0</v>
      </c>
      <c r="V407" s="280">
        <v>9</v>
      </c>
      <c r="W407" s="136" t="s">
        <v>251</v>
      </c>
      <c r="X407" s="216"/>
      <c r="Y407" s="294">
        <v>47209</v>
      </c>
      <c r="Z407" s="151"/>
    </row>
    <row r="408" spans="1:26" s="46" customFormat="1" ht="12.75" customHeight="1">
      <c r="A408" s="309" t="s">
        <v>1734</v>
      </c>
      <c r="B408" s="314">
        <v>80981990</v>
      </c>
      <c r="C408" s="314">
        <v>707035</v>
      </c>
      <c r="D408" s="311">
        <v>5999076223428</v>
      </c>
      <c r="E408" s="309">
        <v>12031020730</v>
      </c>
      <c r="F408" s="315">
        <v>2106909200</v>
      </c>
      <c r="G408" s="5" t="s">
        <v>170</v>
      </c>
      <c r="H408" s="327" t="s">
        <v>158</v>
      </c>
      <c r="I408" s="59" t="s">
        <v>694</v>
      </c>
      <c r="J408" s="104" t="s">
        <v>592</v>
      </c>
      <c r="K408" s="43" t="s">
        <v>137</v>
      </c>
      <c r="L408" s="13">
        <v>10</v>
      </c>
      <c r="M408" s="206">
        <v>25.653698630136983</v>
      </c>
      <c r="N408" s="73"/>
      <c r="O408" s="197">
        <f t="shared" si="128"/>
        <v>1087.7168219178081</v>
      </c>
      <c r="P408" s="174">
        <v>1.25</v>
      </c>
      <c r="Q408" s="174">
        <f t="shared" si="132"/>
        <v>25.653698630136983</v>
      </c>
      <c r="R408" s="173">
        <f t="shared" si="126"/>
        <v>1359.64602739726</v>
      </c>
      <c r="S408" s="173">
        <f t="shared" si="125"/>
        <v>271.92920547945187</v>
      </c>
      <c r="T408" s="111"/>
      <c r="U408" s="32">
        <f t="shared" si="129"/>
        <v>0</v>
      </c>
      <c r="V408" s="280">
        <v>5</v>
      </c>
      <c r="W408" s="135" t="s">
        <v>252</v>
      </c>
      <c r="X408" s="216"/>
      <c r="Y408" s="294">
        <v>47209</v>
      </c>
      <c r="Z408" s="151"/>
    </row>
    <row r="409" spans="1:26" s="46" customFormat="1" ht="12.75" customHeight="1">
      <c r="A409" s="309" t="s">
        <v>1735</v>
      </c>
      <c r="B409" s="314">
        <v>80981991</v>
      </c>
      <c r="C409" s="314">
        <v>707042</v>
      </c>
      <c r="D409" s="311">
        <v>5999076223398</v>
      </c>
      <c r="E409" s="309">
        <v>12031020830</v>
      </c>
      <c r="F409" s="315">
        <v>2106909200</v>
      </c>
      <c r="G409" s="5" t="s">
        <v>170</v>
      </c>
      <c r="H409" s="327" t="s">
        <v>158</v>
      </c>
      <c r="I409" s="59" t="s">
        <v>694</v>
      </c>
      <c r="J409" s="104" t="s">
        <v>592</v>
      </c>
      <c r="K409" s="43" t="s">
        <v>5</v>
      </c>
      <c r="L409" s="13">
        <v>10</v>
      </c>
      <c r="M409" s="206">
        <v>25.653698630136983</v>
      </c>
      <c r="N409" s="73"/>
      <c r="O409" s="197">
        <f t="shared" si="128"/>
        <v>1087.7168219178081</v>
      </c>
      <c r="P409" s="174">
        <v>1.25</v>
      </c>
      <c r="Q409" s="174">
        <f t="shared" si="132"/>
        <v>25.653698630136983</v>
      </c>
      <c r="R409" s="173">
        <f t="shared" si="126"/>
        <v>1359.64602739726</v>
      </c>
      <c r="S409" s="173">
        <f t="shared" si="125"/>
        <v>271.92920547945187</v>
      </c>
      <c r="T409" s="111"/>
      <c r="U409" s="32">
        <f t="shared" si="129"/>
        <v>0</v>
      </c>
      <c r="V409" s="280">
        <v>10</v>
      </c>
      <c r="W409" s="135" t="s">
        <v>252</v>
      </c>
      <c r="X409" s="216"/>
      <c r="Y409" s="294">
        <v>47270</v>
      </c>
      <c r="Z409" s="151"/>
    </row>
    <row r="410" spans="1:26" s="46" customFormat="1" ht="12.75" customHeight="1">
      <c r="A410" s="309" t="s">
        <v>1736</v>
      </c>
      <c r="B410" s="314">
        <v>80981992</v>
      </c>
      <c r="C410" s="314">
        <v>994499</v>
      </c>
      <c r="D410" s="311">
        <v>5999076223404</v>
      </c>
      <c r="E410" s="309">
        <v>12031020930</v>
      </c>
      <c r="F410" s="315">
        <v>2106909200</v>
      </c>
      <c r="G410" s="5" t="s">
        <v>170</v>
      </c>
      <c r="H410" s="327" t="s">
        <v>158</v>
      </c>
      <c r="I410" s="59" t="s">
        <v>694</v>
      </c>
      <c r="J410" s="104" t="s">
        <v>592</v>
      </c>
      <c r="K410" s="43" t="s">
        <v>183</v>
      </c>
      <c r="L410" s="13">
        <v>10</v>
      </c>
      <c r="M410" s="206">
        <v>25.653698630136983</v>
      </c>
      <c r="N410" s="73"/>
      <c r="O410" s="197">
        <f t="shared" si="128"/>
        <v>1087.7168219178081</v>
      </c>
      <c r="P410" s="174">
        <v>1.25</v>
      </c>
      <c r="Q410" s="174">
        <f t="shared" si="132"/>
        <v>25.653698630136983</v>
      </c>
      <c r="R410" s="173">
        <f t="shared" si="126"/>
        <v>1359.64602739726</v>
      </c>
      <c r="S410" s="173">
        <f t="shared" si="125"/>
        <v>271.92920547945187</v>
      </c>
      <c r="T410" s="111"/>
      <c r="U410" s="32">
        <f t="shared" si="129"/>
        <v>0</v>
      </c>
      <c r="V410" s="280">
        <v>9</v>
      </c>
      <c r="W410" s="136" t="s">
        <v>251</v>
      </c>
      <c r="X410" s="216"/>
      <c r="Y410" s="294">
        <v>47209</v>
      </c>
      <c r="Z410" s="151"/>
    </row>
    <row r="411" spans="1:26" s="46" customFormat="1" ht="12.75" customHeight="1">
      <c r="A411" s="309" t="s">
        <v>1737</v>
      </c>
      <c r="B411" s="314">
        <v>80981993</v>
      </c>
      <c r="C411" s="314">
        <v>707039</v>
      </c>
      <c r="D411" s="311">
        <v>5999076225477</v>
      </c>
      <c r="E411" s="309">
        <v>12031021130</v>
      </c>
      <c r="F411" s="315">
        <v>2106909200</v>
      </c>
      <c r="G411" s="5" t="s">
        <v>170</v>
      </c>
      <c r="H411" s="327" t="s">
        <v>158</v>
      </c>
      <c r="I411" s="59" t="s">
        <v>694</v>
      </c>
      <c r="J411" s="104" t="s">
        <v>592</v>
      </c>
      <c r="K411" s="43" t="s">
        <v>138</v>
      </c>
      <c r="L411" s="13">
        <v>10</v>
      </c>
      <c r="M411" s="206">
        <v>25.653698630136983</v>
      </c>
      <c r="N411" s="73"/>
      <c r="O411" s="197">
        <f t="shared" si="128"/>
        <v>1087.7168219178081</v>
      </c>
      <c r="P411" s="174">
        <v>1.25</v>
      </c>
      <c r="Q411" s="174">
        <f t="shared" si="132"/>
        <v>25.653698630136983</v>
      </c>
      <c r="R411" s="173">
        <f t="shared" si="126"/>
        <v>1359.64602739726</v>
      </c>
      <c r="S411" s="173">
        <f t="shared" si="125"/>
        <v>271.92920547945187</v>
      </c>
      <c r="T411" s="111"/>
      <c r="U411" s="32">
        <f t="shared" si="129"/>
        <v>0</v>
      </c>
      <c r="V411" s="280">
        <v>4</v>
      </c>
      <c r="W411" s="136" t="s">
        <v>251</v>
      </c>
      <c r="X411" s="216"/>
      <c r="Y411" s="294">
        <v>47209</v>
      </c>
      <c r="Z411" s="151"/>
    </row>
    <row r="412" spans="1:26" s="45" customFormat="1" ht="12.75" customHeight="1">
      <c r="A412" s="309" t="s">
        <v>1738</v>
      </c>
      <c r="B412" s="314">
        <v>80981994</v>
      </c>
      <c r="C412" s="314">
        <v>707038</v>
      </c>
      <c r="D412" s="311">
        <v>5999076225484</v>
      </c>
      <c r="E412" s="309">
        <v>12031021230</v>
      </c>
      <c r="F412" s="315">
        <v>2106909200</v>
      </c>
      <c r="G412" s="129" t="s">
        <v>170</v>
      </c>
      <c r="H412" s="327" t="s">
        <v>158</v>
      </c>
      <c r="I412" s="59" t="s">
        <v>694</v>
      </c>
      <c r="J412" s="105" t="s">
        <v>592</v>
      </c>
      <c r="K412" s="43" t="s">
        <v>171</v>
      </c>
      <c r="L412" s="13">
        <v>10</v>
      </c>
      <c r="M412" s="206">
        <v>25.653698630136983</v>
      </c>
      <c r="N412" s="73"/>
      <c r="O412" s="197">
        <f t="shared" si="128"/>
        <v>1087.7168219178081</v>
      </c>
      <c r="P412" s="174">
        <v>1.25</v>
      </c>
      <c r="Q412" s="174">
        <f t="shared" si="132"/>
        <v>25.653698630136983</v>
      </c>
      <c r="R412" s="173">
        <f t="shared" si="126"/>
        <v>1359.64602739726</v>
      </c>
      <c r="S412" s="173">
        <f t="shared" si="125"/>
        <v>271.92920547945187</v>
      </c>
      <c r="T412" s="111"/>
      <c r="U412" s="32">
        <f t="shared" si="129"/>
        <v>0</v>
      </c>
      <c r="V412" s="280">
        <v>2</v>
      </c>
      <c r="W412" s="136" t="s">
        <v>251</v>
      </c>
      <c r="X412" s="216"/>
      <c r="Y412" s="294">
        <v>47209</v>
      </c>
      <c r="Z412" s="35"/>
    </row>
    <row r="413" spans="1:26" s="46" customFormat="1" ht="12.75" customHeight="1">
      <c r="A413" s="309" t="s">
        <v>1739</v>
      </c>
      <c r="B413" s="314">
        <v>80981995</v>
      </c>
      <c r="C413" s="314">
        <v>707037</v>
      </c>
      <c r="D413" s="311">
        <v>5999076225491</v>
      </c>
      <c r="E413" s="309">
        <v>12031021330</v>
      </c>
      <c r="F413" s="315">
        <v>2106909200</v>
      </c>
      <c r="G413" s="5" t="s">
        <v>170</v>
      </c>
      <c r="H413" s="327" t="s">
        <v>158</v>
      </c>
      <c r="I413" s="59" t="s">
        <v>694</v>
      </c>
      <c r="J413" s="104" t="s">
        <v>592</v>
      </c>
      <c r="K413" s="43" t="s">
        <v>293</v>
      </c>
      <c r="L413" s="13">
        <v>10</v>
      </c>
      <c r="M413" s="206">
        <v>25.653698630136983</v>
      </c>
      <c r="N413" s="73"/>
      <c r="O413" s="197">
        <f t="shared" si="128"/>
        <v>1087.7168219178081</v>
      </c>
      <c r="P413" s="174">
        <v>1.25</v>
      </c>
      <c r="Q413" s="174">
        <f t="shared" si="132"/>
        <v>25.653698630136983</v>
      </c>
      <c r="R413" s="173">
        <f t="shared" si="126"/>
        <v>1359.64602739726</v>
      </c>
      <c r="S413" s="173">
        <f t="shared" si="125"/>
        <v>271.92920547945187</v>
      </c>
      <c r="T413" s="111"/>
      <c r="U413" s="32">
        <f t="shared" si="129"/>
        <v>0</v>
      </c>
      <c r="V413" s="280"/>
      <c r="W413" s="136" t="s">
        <v>251</v>
      </c>
      <c r="X413" s="216"/>
      <c r="Y413" s="294"/>
      <c r="Z413" s="151"/>
    </row>
    <row r="414" spans="1:26" s="46" customFormat="1" ht="12.75" customHeight="1">
      <c r="A414" s="309" t="s">
        <v>1740</v>
      </c>
      <c r="B414" s="314">
        <v>80981996</v>
      </c>
      <c r="C414" s="314">
        <v>1022154</v>
      </c>
      <c r="D414" s="311">
        <v>5999076225507</v>
      </c>
      <c r="E414" s="309">
        <v>12031021430</v>
      </c>
      <c r="F414" s="315">
        <v>2106909200</v>
      </c>
      <c r="G414" s="5" t="s">
        <v>170</v>
      </c>
      <c r="H414" s="327" t="s">
        <v>158</v>
      </c>
      <c r="I414" s="59" t="s">
        <v>694</v>
      </c>
      <c r="J414" s="104" t="s">
        <v>592</v>
      </c>
      <c r="K414" s="43" t="s">
        <v>294</v>
      </c>
      <c r="L414" s="13">
        <v>10</v>
      </c>
      <c r="M414" s="206">
        <v>25.653698630136983</v>
      </c>
      <c r="N414" s="73"/>
      <c r="O414" s="197">
        <f t="shared" si="128"/>
        <v>1087.7168219178081</v>
      </c>
      <c r="P414" s="174">
        <v>1.25</v>
      </c>
      <c r="Q414" s="174">
        <f t="shared" si="132"/>
        <v>25.653698630136983</v>
      </c>
      <c r="R414" s="173">
        <f t="shared" si="126"/>
        <v>1359.64602739726</v>
      </c>
      <c r="S414" s="173">
        <f t="shared" si="125"/>
        <v>271.92920547945187</v>
      </c>
      <c r="T414" s="111"/>
      <c r="U414" s="32">
        <f t="shared" si="129"/>
        <v>0</v>
      </c>
      <c r="V414" s="280">
        <v>4</v>
      </c>
      <c r="W414" s="136" t="s">
        <v>251</v>
      </c>
      <c r="X414" s="216"/>
      <c r="Y414" s="294">
        <v>47209</v>
      </c>
      <c r="Z414" s="151"/>
    </row>
    <row r="415" spans="1:26" s="46" customFormat="1" ht="12.75" customHeight="1">
      <c r="A415" s="309" t="s">
        <v>1741</v>
      </c>
      <c r="B415" s="310">
        <v>81154175</v>
      </c>
      <c r="C415" s="314">
        <v>994498</v>
      </c>
      <c r="D415" s="311">
        <v>5999076223374</v>
      </c>
      <c r="E415" s="309">
        <v>12031030530</v>
      </c>
      <c r="F415" s="315">
        <v>2106909200</v>
      </c>
      <c r="G415" s="5" t="s">
        <v>170</v>
      </c>
      <c r="H415" s="328" t="s">
        <v>158</v>
      </c>
      <c r="I415" s="59" t="s">
        <v>694</v>
      </c>
      <c r="J415" s="104" t="s">
        <v>618</v>
      </c>
      <c r="K415" s="43" t="s">
        <v>78</v>
      </c>
      <c r="L415" s="13">
        <v>50</v>
      </c>
      <c r="M415" s="206">
        <v>1.8686027397260272</v>
      </c>
      <c r="N415" s="73"/>
      <c r="O415" s="197">
        <f t="shared" si="128"/>
        <v>79.228756164383555</v>
      </c>
      <c r="P415" s="174">
        <v>1.4</v>
      </c>
      <c r="Q415" s="174">
        <f t="shared" si="132"/>
        <v>2.0928350684931507</v>
      </c>
      <c r="R415" s="173">
        <f t="shared" si="126"/>
        <v>110.92025863013698</v>
      </c>
      <c r="S415" s="173">
        <f t="shared" ref="S415:S446" si="134">R415-O415</f>
        <v>31.69150246575343</v>
      </c>
      <c r="T415" s="111"/>
      <c r="U415" s="32">
        <f t="shared" si="129"/>
        <v>0</v>
      </c>
      <c r="V415" s="280" t="s">
        <v>4119</v>
      </c>
      <c r="W415" s="155" t="s">
        <v>253</v>
      </c>
      <c r="X415" s="216"/>
      <c r="Y415" s="294">
        <v>46600</v>
      </c>
      <c r="Z415" s="151"/>
    </row>
    <row r="416" spans="1:26" s="46" customFormat="1" ht="12.75" customHeight="1">
      <c r="A416" s="309" t="s">
        <v>1742</v>
      </c>
      <c r="B416" s="310">
        <v>81154177</v>
      </c>
      <c r="C416" s="314">
        <v>994501</v>
      </c>
      <c r="D416" s="311">
        <v>5999076223367</v>
      </c>
      <c r="E416" s="309">
        <v>12031030730</v>
      </c>
      <c r="F416" s="315">
        <v>2106909200</v>
      </c>
      <c r="G416" s="5" t="s">
        <v>170</v>
      </c>
      <c r="H416" s="329" t="s">
        <v>158</v>
      </c>
      <c r="I416" s="59" t="s">
        <v>694</v>
      </c>
      <c r="J416" s="104" t="s">
        <v>618</v>
      </c>
      <c r="K416" s="43" t="s">
        <v>137</v>
      </c>
      <c r="L416" s="13">
        <v>50</v>
      </c>
      <c r="M416" s="206">
        <v>1.8686027397260272</v>
      </c>
      <c r="N416" s="73"/>
      <c r="O416" s="197">
        <f t="shared" si="128"/>
        <v>79.228756164383555</v>
      </c>
      <c r="P416" s="174">
        <v>1.4</v>
      </c>
      <c r="Q416" s="174">
        <f t="shared" si="132"/>
        <v>2.0928350684931507</v>
      </c>
      <c r="R416" s="173">
        <f t="shared" si="126"/>
        <v>110.92025863013698</v>
      </c>
      <c r="S416" s="173">
        <f t="shared" si="134"/>
        <v>31.69150246575343</v>
      </c>
      <c r="T416" s="111"/>
      <c r="U416" s="32">
        <f t="shared" si="129"/>
        <v>0</v>
      </c>
      <c r="V416" s="280"/>
      <c r="W416" s="155" t="s">
        <v>253</v>
      </c>
      <c r="X416" s="216"/>
      <c r="Y416" s="294"/>
      <c r="Z416" s="151"/>
    </row>
    <row r="417" spans="1:26" s="46" customFormat="1" ht="12.75" customHeight="1">
      <c r="A417" s="309" t="s">
        <v>1743</v>
      </c>
      <c r="B417" s="310">
        <v>81154178</v>
      </c>
      <c r="C417" s="314">
        <v>994502</v>
      </c>
      <c r="D417" s="311">
        <v>5999076223336</v>
      </c>
      <c r="E417" s="309">
        <v>12031030830</v>
      </c>
      <c r="F417" s="315">
        <v>2106909200</v>
      </c>
      <c r="G417" s="5" t="s">
        <v>170</v>
      </c>
      <c r="H417" s="328" t="s">
        <v>158</v>
      </c>
      <c r="I417" s="59" t="s">
        <v>694</v>
      </c>
      <c r="J417" s="104" t="s">
        <v>618</v>
      </c>
      <c r="K417" s="43" t="s">
        <v>5</v>
      </c>
      <c r="L417" s="13">
        <v>50</v>
      </c>
      <c r="M417" s="206">
        <v>1.8686027397260272</v>
      </c>
      <c r="N417" s="73"/>
      <c r="O417" s="197">
        <f t="shared" si="128"/>
        <v>79.228756164383555</v>
      </c>
      <c r="P417" s="174">
        <v>1.4</v>
      </c>
      <c r="Q417" s="174">
        <f t="shared" si="132"/>
        <v>2.0928350684931507</v>
      </c>
      <c r="R417" s="173">
        <f t="shared" si="126"/>
        <v>110.92025863013698</v>
      </c>
      <c r="S417" s="173">
        <f t="shared" si="134"/>
        <v>31.69150246575343</v>
      </c>
      <c r="T417" s="111"/>
      <c r="U417" s="32">
        <f t="shared" si="129"/>
        <v>0</v>
      </c>
      <c r="V417" s="280" t="s">
        <v>4119</v>
      </c>
      <c r="W417" s="155" t="s">
        <v>253</v>
      </c>
      <c r="X417" s="216"/>
      <c r="Y417" s="294">
        <v>46631</v>
      </c>
      <c r="Z417" s="177"/>
    </row>
    <row r="418" spans="1:26" s="46" customFormat="1" ht="12.75" customHeight="1">
      <c r="A418" s="309" t="s">
        <v>1744</v>
      </c>
      <c r="B418" s="310">
        <v>81154179</v>
      </c>
      <c r="C418" s="314">
        <v>994503</v>
      </c>
      <c r="D418" s="311">
        <v>5999076223343</v>
      </c>
      <c r="E418" s="309">
        <v>12031030930</v>
      </c>
      <c r="F418" s="315">
        <v>2106909200</v>
      </c>
      <c r="G418" s="5" t="s">
        <v>170</v>
      </c>
      <c r="H418" s="328" t="s">
        <v>158</v>
      </c>
      <c r="I418" s="59" t="s">
        <v>694</v>
      </c>
      <c r="J418" s="104" t="s">
        <v>618</v>
      </c>
      <c r="K418" s="43" t="s">
        <v>183</v>
      </c>
      <c r="L418" s="13">
        <v>50</v>
      </c>
      <c r="M418" s="206">
        <v>1.8686027397260272</v>
      </c>
      <c r="N418" s="73"/>
      <c r="O418" s="197">
        <f t="shared" si="128"/>
        <v>79.228756164383555</v>
      </c>
      <c r="P418" s="174">
        <v>1.4</v>
      </c>
      <c r="Q418" s="174">
        <f t="shared" si="132"/>
        <v>2.0928350684931507</v>
      </c>
      <c r="R418" s="173">
        <f t="shared" si="126"/>
        <v>110.92025863013698</v>
      </c>
      <c r="S418" s="173">
        <f t="shared" si="134"/>
        <v>31.69150246575343</v>
      </c>
      <c r="T418" s="111"/>
      <c r="U418" s="32">
        <f t="shared" si="129"/>
        <v>0</v>
      </c>
      <c r="V418" s="280" t="s">
        <v>4119</v>
      </c>
      <c r="W418" s="155" t="s">
        <v>253</v>
      </c>
      <c r="X418" s="216"/>
      <c r="Y418" s="294">
        <v>46631</v>
      </c>
      <c r="Z418" s="151"/>
    </row>
    <row r="419" spans="1:26" s="45" customFormat="1" ht="12.75" customHeight="1">
      <c r="A419" s="309" t="s">
        <v>1745</v>
      </c>
      <c r="B419" s="310">
        <v>81154181</v>
      </c>
      <c r="C419" s="314">
        <v>994505</v>
      </c>
      <c r="D419" s="311">
        <v>5999076225545</v>
      </c>
      <c r="E419" s="309">
        <v>12031031230</v>
      </c>
      <c r="F419" s="315">
        <v>2106909200</v>
      </c>
      <c r="G419" s="129" t="s">
        <v>170</v>
      </c>
      <c r="H419" s="28" t="s">
        <v>158</v>
      </c>
      <c r="I419" s="59" t="s">
        <v>694</v>
      </c>
      <c r="J419" s="105" t="s">
        <v>618</v>
      </c>
      <c r="K419" s="43" t="s">
        <v>171</v>
      </c>
      <c r="L419" s="13">
        <v>50</v>
      </c>
      <c r="M419" s="206">
        <v>1.8686027397260272</v>
      </c>
      <c r="N419" s="73"/>
      <c r="O419" s="197">
        <f t="shared" si="128"/>
        <v>79.228756164383555</v>
      </c>
      <c r="P419" s="174">
        <v>1.4</v>
      </c>
      <c r="Q419" s="174">
        <f t="shared" si="132"/>
        <v>2.0928350684931507</v>
      </c>
      <c r="R419" s="173">
        <f t="shared" si="126"/>
        <v>110.92025863013698</v>
      </c>
      <c r="S419" s="173">
        <f t="shared" si="134"/>
        <v>31.69150246575343</v>
      </c>
      <c r="T419" s="111"/>
      <c r="U419" s="32">
        <f t="shared" si="129"/>
        <v>0</v>
      </c>
      <c r="V419" s="280" t="s">
        <v>4119</v>
      </c>
      <c r="W419" s="155" t="s">
        <v>253</v>
      </c>
      <c r="X419" s="216"/>
      <c r="Y419" s="294">
        <v>46600</v>
      </c>
      <c r="Z419" s="35"/>
    </row>
    <row r="420" spans="1:26" s="46" customFormat="1" ht="12.75" customHeight="1">
      <c r="A420" s="309" t="s">
        <v>1746</v>
      </c>
      <c r="B420" s="310">
        <v>81154183</v>
      </c>
      <c r="C420" s="314">
        <v>994507</v>
      </c>
      <c r="D420" s="311">
        <v>5999076225569</v>
      </c>
      <c r="E420" s="309">
        <v>12031031430</v>
      </c>
      <c r="F420" s="315">
        <v>2106909200</v>
      </c>
      <c r="G420" s="5" t="s">
        <v>170</v>
      </c>
      <c r="H420" s="328" t="s">
        <v>158</v>
      </c>
      <c r="I420" s="59" t="s">
        <v>694</v>
      </c>
      <c r="J420" s="104" t="s">
        <v>618</v>
      </c>
      <c r="K420" s="43" t="s">
        <v>294</v>
      </c>
      <c r="L420" s="13">
        <v>50</v>
      </c>
      <c r="M420" s="206">
        <v>1.8686027397260272</v>
      </c>
      <c r="N420" s="73"/>
      <c r="O420" s="197">
        <f t="shared" si="128"/>
        <v>79.228756164383555</v>
      </c>
      <c r="P420" s="174">
        <v>1.4</v>
      </c>
      <c r="Q420" s="174">
        <f t="shared" si="132"/>
        <v>2.0928350684931507</v>
      </c>
      <c r="R420" s="173">
        <f t="shared" si="126"/>
        <v>110.92025863013698</v>
      </c>
      <c r="S420" s="173">
        <f t="shared" si="134"/>
        <v>31.69150246575343</v>
      </c>
      <c r="T420" s="111"/>
      <c r="U420" s="32">
        <f t="shared" si="129"/>
        <v>0</v>
      </c>
      <c r="V420" s="280" t="s">
        <v>4119</v>
      </c>
      <c r="W420" s="135" t="s">
        <v>252</v>
      </c>
      <c r="X420" s="216"/>
      <c r="Y420" s="294">
        <v>46661</v>
      </c>
      <c r="Z420" s="151"/>
    </row>
    <row r="421" spans="1:26" s="47" customFormat="1" ht="12.75" customHeight="1">
      <c r="A421" s="309" t="s">
        <v>1747</v>
      </c>
      <c r="B421" s="314">
        <v>81154185</v>
      </c>
      <c r="C421" s="314">
        <v>994509</v>
      </c>
      <c r="D421" s="311">
        <v>5999076209248</v>
      </c>
      <c r="E421" s="309">
        <v>12019010100</v>
      </c>
      <c r="F421" s="315">
        <v>2106905900</v>
      </c>
      <c r="G421" s="5" t="s">
        <v>170</v>
      </c>
      <c r="H421" s="328" t="s">
        <v>158</v>
      </c>
      <c r="I421" s="59" t="s">
        <v>449</v>
      </c>
      <c r="J421" s="104" t="s">
        <v>619</v>
      </c>
      <c r="K421" s="43"/>
      <c r="L421" s="164">
        <v>1</v>
      </c>
      <c r="M421" s="206">
        <v>36.841095890410948</v>
      </c>
      <c r="N421" s="73"/>
      <c r="O421" s="197">
        <f t="shared" si="128"/>
        <v>1562.0624657534242</v>
      </c>
      <c r="P421" s="174">
        <v>1.25</v>
      </c>
      <c r="Q421" s="174">
        <f t="shared" si="132"/>
        <v>36.841095890410948</v>
      </c>
      <c r="R421" s="173">
        <f t="shared" si="126"/>
        <v>1952.5780821917801</v>
      </c>
      <c r="S421" s="173">
        <f t="shared" si="134"/>
        <v>390.51561643835589</v>
      </c>
      <c r="T421" s="111"/>
      <c r="U421" s="32">
        <f t="shared" si="129"/>
        <v>0</v>
      </c>
      <c r="V421" s="280">
        <v>14</v>
      </c>
      <c r="W421" s="155" t="s">
        <v>253</v>
      </c>
      <c r="X421" s="215"/>
      <c r="Y421" s="294">
        <v>46905</v>
      </c>
      <c r="Z421" s="177"/>
    </row>
    <row r="422" spans="1:26" s="46" customFormat="1" ht="12.75" customHeight="1">
      <c r="A422" s="309" t="s">
        <v>1748</v>
      </c>
      <c r="B422" s="314">
        <v>80981998</v>
      </c>
      <c r="C422" s="314">
        <v>999091</v>
      </c>
      <c r="D422" s="311">
        <v>5999076234073</v>
      </c>
      <c r="E422" s="309">
        <v>12009010031</v>
      </c>
      <c r="F422" s="315">
        <v>2106909200</v>
      </c>
      <c r="G422" s="5" t="s">
        <v>170</v>
      </c>
      <c r="H422" s="327" t="s">
        <v>158</v>
      </c>
      <c r="I422" s="59" t="s">
        <v>133</v>
      </c>
      <c r="J422" s="104" t="s">
        <v>490</v>
      </c>
      <c r="K422" s="43"/>
      <c r="L422" s="13">
        <v>12</v>
      </c>
      <c r="M422" s="206">
        <v>24.144657534246576</v>
      </c>
      <c r="N422" s="73"/>
      <c r="O422" s="197">
        <f t="shared" si="128"/>
        <v>1023.7334794520548</v>
      </c>
      <c r="P422" s="174">
        <v>1.25</v>
      </c>
      <c r="Q422" s="174">
        <f t="shared" si="132"/>
        <v>24.144657534246576</v>
      </c>
      <c r="R422" s="173">
        <f t="shared" si="126"/>
        <v>1279.6668493150685</v>
      </c>
      <c r="S422" s="173">
        <f t="shared" si="134"/>
        <v>255.9333698630137</v>
      </c>
      <c r="T422" s="111"/>
      <c r="U422" s="32">
        <f t="shared" si="129"/>
        <v>0</v>
      </c>
      <c r="V422" s="280">
        <v>48</v>
      </c>
      <c r="W422" s="156" t="s">
        <v>254</v>
      </c>
      <c r="X422" s="227"/>
      <c r="Y422" s="294">
        <v>47300</v>
      </c>
      <c r="Z422" s="151"/>
    </row>
    <row r="423" spans="1:26" s="46" customFormat="1" ht="12.75" customHeight="1">
      <c r="A423" s="309" t="s">
        <v>1749</v>
      </c>
      <c r="B423" s="314">
        <v>80981999</v>
      </c>
      <c r="C423" s="314">
        <v>994510</v>
      </c>
      <c r="D423" s="311">
        <v>5999076234080</v>
      </c>
      <c r="E423" s="309">
        <v>12009040031</v>
      </c>
      <c r="F423" s="315">
        <v>2106909200</v>
      </c>
      <c r="G423" s="5" t="s">
        <v>170</v>
      </c>
      <c r="H423" s="327" t="s">
        <v>158</v>
      </c>
      <c r="I423" s="59" t="s">
        <v>133</v>
      </c>
      <c r="J423" s="104" t="s">
        <v>491</v>
      </c>
      <c r="K423" s="43"/>
      <c r="L423" s="13">
        <v>10</v>
      </c>
      <c r="M423" s="206">
        <v>34.540273972602748</v>
      </c>
      <c r="N423" s="73"/>
      <c r="O423" s="197">
        <f t="shared" si="128"/>
        <v>1464.5076164383565</v>
      </c>
      <c r="P423" s="174">
        <v>1.25</v>
      </c>
      <c r="Q423" s="174">
        <f t="shared" si="132"/>
        <v>34.540273972602748</v>
      </c>
      <c r="R423" s="173">
        <f t="shared" si="126"/>
        <v>1830.6345205479456</v>
      </c>
      <c r="S423" s="173">
        <f t="shared" si="134"/>
        <v>366.12690410958908</v>
      </c>
      <c r="T423" s="111"/>
      <c r="U423" s="32">
        <f t="shared" si="129"/>
        <v>0</v>
      </c>
      <c r="V423" s="280">
        <v>20</v>
      </c>
      <c r="W423" s="155" t="s">
        <v>253</v>
      </c>
      <c r="X423" s="215"/>
      <c r="Y423" s="294">
        <v>47209</v>
      </c>
      <c r="Z423" s="151"/>
    </row>
    <row r="424" spans="1:26" s="47" customFormat="1" ht="12.75" customHeight="1">
      <c r="A424" s="309" t="s">
        <v>1750</v>
      </c>
      <c r="B424" s="314">
        <v>80998615</v>
      </c>
      <c r="C424" s="314">
        <v>999092</v>
      </c>
      <c r="D424" s="311">
        <v>5999076234066</v>
      </c>
      <c r="E424" s="309">
        <v>12009030031</v>
      </c>
      <c r="F424" s="315">
        <v>2106909200</v>
      </c>
      <c r="G424" s="5" t="s">
        <v>170</v>
      </c>
      <c r="H424" s="327" t="s">
        <v>158</v>
      </c>
      <c r="I424" s="59" t="s">
        <v>133</v>
      </c>
      <c r="J424" s="104" t="s">
        <v>476</v>
      </c>
      <c r="K424" s="43"/>
      <c r="L424" s="13">
        <v>12</v>
      </c>
      <c r="M424" s="206">
        <v>12.52504109589041</v>
      </c>
      <c r="N424" s="73"/>
      <c r="O424" s="197">
        <f t="shared" si="128"/>
        <v>531.06174246575335</v>
      </c>
      <c r="P424" s="174">
        <v>1.35</v>
      </c>
      <c r="Q424" s="174">
        <f t="shared" si="132"/>
        <v>13.527044383561645</v>
      </c>
      <c r="R424" s="173">
        <f t="shared" ref="R424:R491" si="135">Q424*53</f>
        <v>716.93335232876711</v>
      </c>
      <c r="S424" s="173">
        <f t="shared" si="134"/>
        <v>185.87160986301376</v>
      </c>
      <c r="T424" s="111"/>
      <c r="U424" s="32">
        <f t="shared" si="129"/>
        <v>0</v>
      </c>
      <c r="V424" s="280" t="s">
        <v>4119</v>
      </c>
      <c r="W424" s="154" t="s">
        <v>255</v>
      </c>
      <c r="X424" s="215"/>
      <c r="Y424" s="294">
        <v>47270</v>
      </c>
      <c r="Z424" s="20"/>
    </row>
    <row r="425" spans="1:26" s="45" customFormat="1" ht="12.75" customHeight="1">
      <c r="A425" s="309" t="s">
        <v>1751</v>
      </c>
      <c r="B425" s="314"/>
      <c r="C425" s="314">
        <v>1022160</v>
      </c>
      <c r="D425" s="311">
        <v>5999076238996</v>
      </c>
      <c r="E425" s="325">
        <v>12040020000</v>
      </c>
      <c r="F425" s="315">
        <v>2106909200</v>
      </c>
      <c r="G425" s="102" t="s">
        <v>170</v>
      </c>
      <c r="H425" s="28" t="s">
        <v>238</v>
      </c>
      <c r="I425" s="59" t="s">
        <v>709</v>
      </c>
      <c r="J425" s="105" t="s">
        <v>540</v>
      </c>
      <c r="K425" s="43"/>
      <c r="L425" s="239">
        <v>12</v>
      </c>
      <c r="M425" s="206">
        <v>22.803287671232876</v>
      </c>
      <c r="N425" s="73"/>
      <c r="O425" s="197">
        <f t="shared" si="128"/>
        <v>966.85939726027391</v>
      </c>
      <c r="P425" s="174">
        <v>1.25</v>
      </c>
      <c r="Q425" s="174">
        <f t="shared" si="132"/>
        <v>22.80328767123288</v>
      </c>
      <c r="R425" s="173">
        <f t="shared" si="135"/>
        <v>1208.5742465753426</v>
      </c>
      <c r="S425" s="173">
        <f t="shared" si="134"/>
        <v>241.7148493150687</v>
      </c>
      <c r="T425" s="111"/>
      <c r="U425" s="32">
        <f t="shared" si="129"/>
        <v>0</v>
      </c>
      <c r="V425" s="280"/>
      <c r="W425" s="134" t="s">
        <v>250</v>
      </c>
      <c r="X425" s="215"/>
      <c r="Y425" s="294"/>
      <c r="Z425" s="35"/>
    </row>
    <row r="426" spans="1:26" s="46" customFormat="1" ht="12.75" customHeight="1">
      <c r="A426" s="309" t="s">
        <v>1752</v>
      </c>
      <c r="B426" s="278">
        <v>81289790</v>
      </c>
      <c r="C426" s="314">
        <v>1022161</v>
      </c>
      <c r="D426" s="311">
        <v>5999076228737</v>
      </c>
      <c r="E426" s="309">
        <v>12036020100</v>
      </c>
      <c r="F426" s="315">
        <v>2106909200</v>
      </c>
      <c r="G426" s="5" t="s">
        <v>170</v>
      </c>
      <c r="H426" s="79" t="s">
        <v>238</v>
      </c>
      <c r="I426" s="59" t="s">
        <v>375</v>
      </c>
      <c r="J426" s="104" t="s">
        <v>620</v>
      </c>
      <c r="K426" s="43" t="s">
        <v>94</v>
      </c>
      <c r="L426" s="12">
        <v>10</v>
      </c>
      <c r="M426" s="206">
        <v>25.653698630136983</v>
      </c>
      <c r="N426" s="73"/>
      <c r="O426" s="197">
        <f t="shared" si="128"/>
        <v>1087.7168219178081</v>
      </c>
      <c r="P426" s="174">
        <v>1.25</v>
      </c>
      <c r="Q426" s="174">
        <f t="shared" si="132"/>
        <v>25.653698630136983</v>
      </c>
      <c r="R426" s="173">
        <f t="shared" si="135"/>
        <v>1359.64602739726</v>
      </c>
      <c r="S426" s="173">
        <f t="shared" si="134"/>
        <v>271.92920547945187</v>
      </c>
      <c r="T426" s="111"/>
      <c r="U426" s="32">
        <f t="shared" si="129"/>
        <v>0</v>
      </c>
      <c r="V426" s="280">
        <v>1</v>
      </c>
      <c r="W426" s="134" t="s">
        <v>250</v>
      </c>
      <c r="X426" s="215"/>
      <c r="Y426" s="294">
        <v>47239</v>
      </c>
      <c r="Z426" s="151"/>
    </row>
    <row r="427" spans="1:26" s="46" customFormat="1" ht="12.75" customHeight="1">
      <c r="A427" s="309" t="s">
        <v>1753</v>
      </c>
      <c r="B427" s="278">
        <v>81289791</v>
      </c>
      <c r="C427" s="314">
        <v>1022162</v>
      </c>
      <c r="D427" s="311">
        <v>5999076228744</v>
      </c>
      <c r="E427" s="309">
        <v>12036020200</v>
      </c>
      <c r="F427" s="315">
        <v>2106909200</v>
      </c>
      <c r="G427" s="5" t="s">
        <v>170</v>
      </c>
      <c r="H427" s="79" t="s">
        <v>238</v>
      </c>
      <c r="I427" s="59" t="s">
        <v>375</v>
      </c>
      <c r="J427" s="104" t="s">
        <v>620</v>
      </c>
      <c r="K427" s="43" t="s">
        <v>137</v>
      </c>
      <c r="L427" s="12">
        <v>10</v>
      </c>
      <c r="M427" s="206">
        <v>25.653698630136983</v>
      </c>
      <c r="N427" s="73"/>
      <c r="O427" s="197">
        <f t="shared" si="128"/>
        <v>1087.7168219178081</v>
      </c>
      <c r="P427" s="174">
        <v>1.25</v>
      </c>
      <c r="Q427" s="174">
        <f t="shared" si="132"/>
        <v>25.653698630136983</v>
      </c>
      <c r="R427" s="173">
        <f t="shared" si="135"/>
        <v>1359.64602739726</v>
      </c>
      <c r="S427" s="173">
        <f t="shared" si="134"/>
        <v>271.92920547945187</v>
      </c>
      <c r="T427" s="111"/>
      <c r="U427" s="32">
        <f t="shared" si="129"/>
        <v>0</v>
      </c>
      <c r="V427" s="280">
        <v>2</v>
      </c>
      <c r="W427" s="136" t="s">
        <v>251</v>
      </c>
      <c r="X427" s="215"/>
      <c r="Y427" s="294">
        <v>47270</v>
      </c>
      <c r="Z427" s="151"/>
    </row>
    <row r="428" spans="1:26" s="46" customFormat="1" ht="12.75" customHeight="1">
      <c r="A428" s="309" t="s">
        <v>1754</v>
      </c>
      <c r="B428" s="278">
        <v>81289792</v>
      </c>
      <c r="C428" s="314">
        <v>1022163</v>
      </c>
      <c r="D428" s="311">
        <v>5999076232000</v>
      </c>
      <c r="E428" s="309">
        <v>12036020300</v>
      </c>
      <c r="F428" s="315">
        <v>2106909200</v>
      </c>
      <c r="G428" s="5" t="s">
        <v>170</v>
      </c>
      <c r="H428" s="79" t="s">
        <v>238</v>
      </c>
      <c r="I428" s="59" t="s">
        <v>375</v>
      </c>
      <c r="J428" s="104" t="s">
        <v>620</v>
      </c>
      <c r="K428" s="43" t="s">
        <v>294</v>
      </c>
      <c r="L428" s="12">
        <v>10</v>
      </c>
      <c r="M428" s="206">
        <v>25.653698630136983</v>
      </c>
      <c r="N428" s="73"/>
      <c r="O428" s="197">
        <f t="shared" si="128"/>
        <v>1087.7168219178081</v>
      </c>
      <c r="P428" s="174">
        <v>1.25</v>
      </c>
      <c r="Q428" s="174">
        <f t="shared" si="132"/>
        <v>25.653698630136983</v>
      </c>
      <c r="R428" s="173">
        <f t="shared" si="135"/>
        <v>1359.64602739726</v>
      </c>
      <c r="S428" s="173">
        <f t="shared" si="134"/>
        <v>271.92920547945187</v>
      </c>
      <c r="T428" s="111"/>
      <c r="U428" s="32">
        <f t="shared" si="129"/>
        <v>0</v>
      </c>
      <c r="V428" s="280">
        <v>13</v>
      </c>
      <c r="W428" s="133" t="s">
        <v>249</v>
      </c>
      <c r="X428" s="215"/>
      <c r="Y428" s="294">
        <v>47239</v>
      </c>
      <c r="Z428" s="151"/>
    </row>
    <row r="429" spans="1:26" s="46" customFormat="1" ht="12.75" customHeight="1">
      <c r="A429" s="309" t="s">
        <v>1755</v>
      </c>
      <c r="B429" s="278">
        <v>81289793</v>
      </c>
      <c r="C429" s="314">
        <v>1022164</v>
      </c>
      <c r="D429" s="311">
        <v>5999076232017</v>
      </c>
      <c r="E429" s="309">
        <v>12036020400</v>
      </c>
      <c r="F429" s="309">
        <v>2106909200</v>
      </c>
      <c r="G429" s="5" t="s">
        <v>170</v>
      </c>
      <c r="H429" s="79" t="s">
        <v>238</v>
      </c>
      <c r="I429" s="59" t="s">
        <v>375</v>
      </c>
      <c r="J429" s="104" t="s">
        <v>620</v>
      </c>
      <c r="K429" s="43" t="s">
        <v>5</v>
      </c>
      <c r="L429" s="12">
        <v>10</v>
      </c>
      <c r="M429" s="206">
        <v>25.653698630136983</v>
      </c>
      <c r="N429" s="73"/>
      <c r="O429" s="197">
        <f t="shared" si="128"/>
        <v>1087.7168219178081</v>
      </c>
      <c r="P429" s="174">
        <v>1.25</v>
      </c>
      <c r="Q429" s="174">
        <f t="shared" si="132"/>
        <v>25.653698630136983</v>
      </c>
      <c r="R429" s="173">
        <f t="shared" si="135"/>
        <v>1359.64602739726</v>
      </c>
      <c r="S429" s="173">
        <f t="shared" si="134"/>
        <v>271.92920547945187</v>
      </c>
      <c r="T429" s="111"/>
      <c r="U429" s="32">
        <f t="shared" si="129"/>
        <v>0</v>
      </c>
      <c r="V429" s="280">
        <v>3</v>
      </c>
      <c r="W429" s="134" t="s">
        <v>250</v>
      </c>
      <c r="X429" s="215"/>
      <c r="Y429" s="294">
        <v>47270</v>
      </c>
      <c r="Z429" s="151"/>
    </row>
    <row r="430" spans="1:26" s="46" customFormat="1" ht="12.75" customHeight="1">
      <c r="A430" s="309" t="s">
        <v>1756</v>
      </c>
      <c r="B430" s="278">
        <v>81289794</v>
      </c>
      <c r="C430" s="314">
        <v>1022165</v>
      </c>
      <c r="D430" s="311">
        <v>5999076232024</v>
      </c>
      <c r="E430" s="309">
        <v>12036020500</v>
      </c>
      <c r="F430" s="315">
        <v>2106909200</v>
      </c>
      <c r="G430" s="5" t="s">
        <v>170</v>
      </c>
      <c r="H430" s="79" t="s">
        <v>238</v>
      </c>
      <c r="I430" s="59" t="s">
        <v>375</v>
      </c>
      <c r="J430" s="104" t="s">
        <v>620</v>
      </c>
      <c r="K430" s="43" t="s">
        <v>28</v>
      </c>
      <c r="L430" s="12">
        <v>10</v>
      </c>
      <c r="M430" s="206">
        <v>25.653698630136983</v>
      </c>
      <c r="N430" s="73"/>
      <c r="O430" s="197">
        <f t="shared" si="128"/>
        <v>1087.7168219178081</v>
      </c>
      <c r="P430" s="174">
        <v>1.25</v>
      </c>
      <c r="Q430" s="174">
        <f t="shared" si="132"/>
        <v>25.653698630136983</v>
      </c>
      <c r="R430" s="173">
        <f t="shared" si="135"/>
        <v>1359.64602739726</v>
      </c>
      <c r="S430" s="173">
        <f t="shared" si="134"/>
        <v>271.92920547945187</v>
      </c>
      <c r="T430" s="111"/>
      <c r="U430" s="32">
        <f t="shared" si="129"/>
        <v>0</v>
      </c>
      <c r="V430" s="280">
        <v>11</v>
      </c>
      <c r="W430" s="134" t="s">
        <v>250</v>
      </c>
      <c r="X430" s="215"/>
      <c r="Y430" s="294">
        <v>47209</v>
      </c>
      <c r="Z430" s="151"/>
    </row>
    <row r="431" spans="1:26" s="46" customFormat="1" ht="12.75" customHeight="1">
      <c r="A431" s="309" t="s">
        <v>1757</v>
      </c>
      <c r="B431" s="278">
        <v>81289795</v>
      </c>
      <c r="C431" s="314">
        <v>1022166</v>
      </c>
      <c r="D431" s="311">
        <v>5999076234646</v>
      </c>
      <c r="E431" s="309">
        <v>12036020600</v>
      </c>
      <c r="F431" s="315">
        <v>2106909200</v>
      </c>
      <c r="G431" s="5" t="s">
        <v>170</v>
      </c>
      <c r="H431" s="79" t="s">
        <v>238</v>
      </c>
      <c r="I431" s="59" t="s">
        <v>375</v>
      </c>
      <c r="J431" s="104" t="s">
        <v>620</v>
      </c>
      <c r="K431" s="43" t="s">
        <v>436</v>
      </c>
      <c r="L431" s="12">
        <v>10</v>
      </c>
      <c r="M431" s="206">
        <v>25.653698630136983</v>
      </c>
      <c r="N431" s="73"/>
      <c r="O431" s="197">
        <f t="shared" si="128"/>
        <v>1087.7168219178081</v>
      </c>
      <c r="P431" s="174">
        <v>1.25</v>
      </c>
      <c r="Q431" s="174">
        <f t="shared" si="132"/>
        <v>25.653698630136983</v>
      </c>
      <c r="R431" s="173">
        <f t="shared" si="135"/>
        <v>1359.64602739726</v>
      </c>
      <c r="S431" s="173">
        <f t="shared" si="134"/>
        <v>271.92920547945187</v>
      </c>
      <c r="T431" s="111"/>
      <c r="U431" s="32">
        <f t="shared" si="129"/>
        <v>0</v>
      </c>
      <c r="V431" s="280">
        <v>2</v>
      </c>
      <c r="W431" s="134" t="s">
        <v>250</v>
      </c>
      <c r="X431" s="215"/>
      <c r="Y431" s="294">
        <v>47270</v>
      </c>
      <c r="Z431" s="151"/>
    </row>
    <row r="432" spans="1:26" s="46" customFormat="1" ht="12.75" customHeight="1">
      <c r="A432" s="309" t="s">
        <v>1758</v>
      </c>
      <c r="B432" s="278">
        <v>81289796</v>
      </c>
      <c r="C432" s="314">
        <v>1022167</v>
      </c>
      <c r="D432" s="311">
        <v>5999076234653</v>
      </c>
      <c r="E432" s="309">
        <v>12036020700</v>
      </c>
      <c r="F432" s="315">
        <v>2106909200</v>
      </c>
      <c r="G432" s="5" t="s">
        <v>170</v>
      </c>
      <c r="H432" s="79" t="s">
        <v>238</v>
      </c>
      <c r="I432" s="59" t="s">
        <v>375</v>
      </c>
      <c r="J432" s="104" t="s">
        <v>620</v>
      </c>
      <c r="K432" s="43" t="s">
        <v>171</v>
      </c>
      <c r="L432" s="12">
        <v>10</v>
      </c>
      <c r="M432" s="206">
        <v>25.653698630136983</v>
      </c>
      <c r="N432" s="73"/>
      <c r="O432" s="197">
        <f t="shared" si="128"/>
        <v>1087.7168219178081</v>
      </c>
      <c r="P432" s="174">
        <v>1.25</v>
      </c>
      <c r="Q432" s="174">
        <f t="shared" si="132"/>
        <v>25.653698630136983</v>
      </c>
      <c r="R432" s="173">
        <f t="shared" si="135"/>
        <v>1359.64602739726</v>
      </c>
      <c r="S432" s="173">
        <f t="shared" si="134"/>
        <v>271.92920547945187</v>
      </c>
      <c r="T432" s="111"/>
      <c r="U432" s="32">
        <f t="shared" si="129"/>
        <v>0</v>
      </c>
      <c r="V432" s="280">
        <v>1</v>
      </c>
      <c r="W432" s="133" t="s">
        <v>249</v>
      </c>
      <c r="X432" s="215"/>
      <c r="Y432" s="294">
        <v>47270</v>
      </c>
      <c r="Z432" s="151"/>
    </row>
    <row r="433" spans="1:26" s="46" customFormat="1" ht="12.75" customHeight="1">
      <c r="A433" s="309" t="s">
        <v>1759</v>
      </c>
      <c r="B433" s="278">
        <v>81289797</v>
      </c>
      <c r="C433" s="314">
        <v>1022168</v>
      </c>
      <c r="D433" s="311">
        <v>5999076234677</v>
      </c>
      <c r="E433" s="309">
        <v>12036020900</v>
      </c>
      <c r="F433" s="315">
        <v>2106909200</v>
      </c>
      <c r="G433" s="5" t="s">
        <v>170</v>
      </c>
      <c r="H433" s="79" t="s">
        <v>238</v>
      </c>
      <c r="I433" s="59" t="s">
        <v>375</v>
      </c>
      <c r="J433" s="104" t="s">
        <v>620</v>
      </c>
      <c r="K433" s="43" t="s">
        <v>444</v>
      </c>
      <c r="L433" s="12">
        <v>10</v>
      </c>
      <c r="M433" s="206">
        <v>25.653698630136983</v>
      </c>
      <c r="N433" s="73"/>
      <c r="O433" s="197">
        <f t="shared" si="128"/>
        <v>1087.7168219178081</v>
      </c>
      <c r="P433" s="174">
        <v>1.25</v>
      </c>
      <c r="Q433" s="174">
        <f t="shared" si="132"/>
        <v>25.653698630136983</v>
      </c>
      <c r="R433" s="173">
        <f t="shared" si="135"/>
        <v>1359.64602739726</v>
      </c>
      <c r="S433" s="173">
        <f t="shared" si="134"/>
        <v>271.92920547945187</v>
      </c>
      <c r="T433" s="111"/>
      <c r="U433" s="32">
        <f t="shared" si="129"/>
        <v>0</v>
      </c>
      <c r="V433" s="280">
        <v>3</v>
      </c>
      <c r="W433" s="133" t="s">
        <v>249</v>
      </c>
      <c r="X433" s="215"/>
      <c r="Y433" s="294">
        <v>47239</v>
      </c>
      <c r="Z433" s="151"/>
    </row>
    <row r="434" spans="1:26" s="46" customFormat="1" ht="12.75" customHeight="1">
      <c r="A434" s="309" t="s">
        <v>3911</v>
      </c>
      <c r="B434" s="314"/>
      <c r="C434" s="314"/>
      <c r="D434" s="311">
        <v>5999076270651</v>
      </c>
      <c r="E434" s="309">
        <v>12036021200</v>
      </c>
      <c r="F434" s="315">
        <v>2106909200</v>
      </c>
      <c r="G434" s="5" t="s">
        <v>170</v>
      </c>
      <c r="H434" s="79" t="s">
        <v>238</v>
      </c>
      <c r="I434" s="59" t="s">
        <v>375</v>
      </c>
      <c r="J434" s="54" t="s">
        <v>620</v>
      </c>
      <c r="K434" s="43" t="s">
        <v>3660</v>
      </c>
      <c r="L434" s="93">
        <v>10</v>
      </c>
      <c r="M434" s="206">
        <v>25.653698630136983</v>
      </c>
      <c r="N434" s="73"/>
      <c r="O434" s="197">
        <f>(M434+M434*N434)*$Y$3*(1-$Y$2/100)</f>
        <v>1087.7168219178081</v>
      </c>
      <c r="P434" s="174">
        <v>1.25</v>
      </c>
      <c r="Q434" s="174">
        <f>M434*0.8*P434</f>
        <v>25.653698630136983</v>
      </c>
      <c r="R434" s="173">
        <f>Q434*53</f>
        <v>1359.64602739726</v>
      </c>
      <c r="S434" s="173">
        <f>R434-O434</f>
        <v>271.92920547945187</v>
      </c>
      <c r="T434" s="111"/>
      <c r="U434" s="32">
        <f>O434*T434</f>
        <v>0</v>
      </c>
      <c r="V434" s="280">
        <v>3</v>
      </c>
      <c r="W434" s="137"/>
      <c r="X434" s="215"/>
      <c r="Y434" s="294">
        <v>47209</v>
      </c>
      <c r="Z434" s="151"/>
    </row>
    <row r="435" spans="1:26" s="46" customFormat="1" ht="12.75" customHeight="1">
      <c r="A435" s="309" t="s">
        <v>1760</v>
      </c>
      <c r="B435" s="314">
        <v>81058183</v>
      </c>
      <c r="C435" s="314">
        <v>1022174</v>
      </c>
      <c r="D435" s="311">
        <v>5999076229420</v>
      </c>
      <c r="E435" s="309">
        <v>12038010100</v>
      </c>
      <c r="F435" s="309">
        <v>2106909200</v>
      </c>
      <c r="G435" s="5" t="s">
        <v>170</v>
      </c>
      <c r="H435" s="79" t="s">
        <v>238</v>
      </c>
      <c r="I435" s="59" t="s">
        <v>413</v>
      </c>
      <c r="J435" s="104" t="s">
        <v>601</v>
      </c>
      <c r="K435" s="43" t="s">
        <v>183</v>
      </c>
      <c r="L435" s="12">
        <v>10</v>
      </c>
      <c r="M435" s="206">
        <v>30.721095890410954</v>
      </c>
      <c r="N435" s="73"/>
      <c r="O435" s="197">
        <f t="shared" si="128"/>
        <v>1302.5744657534244</v>
      </c>
      <c r="P435" s="174">
        <v>1.25</v>
      </c>
      <c r="Q435" s="174">
        <f t="shared" ref="Q435:Q483" si="136">M435*0.8*P435</f>
        <v>30.721095890410957</v>
      </c>
      <c r="R435" s="173">
        <f t="shared" si="135"/>
        <v>1628.2180821917807</v>
      </c>
      <c r="S435" s="173">
        <f t="shared" si="134"/>
        <v>325.64361643835628</v>
      </c>
      <c r="T435" s="111"/>
      <c r="U435" s="32">
        <f t="shared" si="129"/>
        <v>0</v>
      </c>
      <c r="V435" s="280">
        <v>13</v>
      </c>
      <c r="W435" s="136" t="s">
        <v>251</v>
      </c>
      <c r="X435" s="215"/>
      <c r="Y435" s="294">
        <v>47300</v>
      </c>
      <c r="Z435" s="151"/>
    </row>
    <row r="436" spans="1:26" s="46" customFormat="1" ht="12.75" customHeight="1">
      <c r="A436" s="309" t="s">
        <v>1761</v>
      </c>
      <c r="B436" s="314">
        <v>81058184</v>
      </c>
      <c r="C436" s="314">
        <v>1022175</v>
      </c>
      <c r="D436" s="311">
        <v>5999076229437</v>
      </c>
      <c r="E436" s="309">
        <v>12038010200</v>
      </c>
      <c r="F436" s="309">
        <v>2106909200</v>
      </c>
      <c r="G436" s="5" t="s">
        <v>170</v>
      </c>
      <c r="H436" s="79" t="s">
        <v>238</v>
      </c>
      <c r="I436" s="59" t="s">
        <v>413</v>
      </c>
      <c r="J436" s="104" t="s">
        <v>601</v>
      </c>
      <c r="K436" s="43" t="s">
        <v>94</v>
      </c>
      <c r="L436" s="12">
        <v>10</v>
      </c>
      <c r="M436" s="206">
        <v>30.721095890410954</v>
      </c>
      <c r="N436" s="73"/>
      <c r="O436" s="197">
        <f t="shared" si="128"/>
        <v>1302.5744657534244</v>
      </c>
      <c r="P436" s="174">
        <v>1.25</v>
      </c>
      <c r="Q436" s="174">
        <f t="shared" si="136"/>
        <v>30.721095890410957</v>
      </c>
      <c r="R436" s="173">
        <f t="shared" si="135"/>
        <v>1628.2180821917807</v>
      </c>
      <c r="S436" s="173">
        <f t="shared" si="134"/>
        <v>325.64361643835628</v>
      </c>
      <c r="T436" s="111"/>
      <c r="U436" s="32">
        <f t="shared" si="129"/>
        <v>0</v>
      </c>
      <c r="V436" s="280">
        <v>7</v>
      </c>
      <c r="W436" s="136" t="s">
        <v>251</v>
      </c>
      <c r="X436" s="215"/>
      <c r="Y436" s="294">
        <v>47209</v>
      </c>
      <c r="Z436" s="151"/>
    </row>
    <row r="437" spans="1:26" s="46" customFormat="1" ht="12.75" customHeight="1">
      <c r="A437" s="309" t="s">
        <v>1762</v>
      </c>
      <c r="B437" s="314">
        <v>81058185</v>
      </c>
      <c r="C437" s="314">
        <v>1022176</v>
      </c>
      <c r="D437" s="311">
        <v>5999076229444</v>
      </c>
      <c r="E437" s="309">
        <v>12038010300</v>
      </c>
      <c r="F437" s="315">
        <v>2106909200</v>
      </c>
      <c r="G437" s="5" t="s">
        <v>170</v>
      </c>
      <c r="H437" s="79" t="s">
        <v>238</v>
      </c>
      <c r="I437" s="59" t="s">
        <v>413</v>
      </c>
      <c r="J437" s="104" t="s">
        <v>601</v>
      </c>
      <c r="K437" s="43" t="s">
        <v>78</v>
      </c>
      <c r="L437" s="12">
        <v>10</v>
      </c>
      <c r="M437" s="206">
        <v>30.721095890410954</v>
      </c>
      <c r="N437" s="73"/>
      <c r="O437" s="197">
        <f t="shared" si="128"/>
        <v>1302.5744657534244</v>
      </c>
      <c r="P437" s="174">
        <v>1.25</v>
      </c>
      <c r="Q437" s="174">
        <f t="shared" si="136"/>
        <v>30.721095890410957</v>
      </c>
      <c r="R437" s="173">
        <f t="shared" si="135"/>
        <v>1628.2180821917807</v>
      </c>
      <c r="S437" s="173">
        <f t="shared" si="134"/>
        <v>325.64361643835628</v>
      </c>
      <c r="T437" s="111"/>
      <c r="U437" s="32">
        <f t="shared" si="129"/>
        <v>0</v>
      </c>
      <c r="V437" s="280">
        <v>13</v>
      </c>
      <c r="W437" s="136" t="s">
        <v>251</v>
      </c>
      <c r="X437" s="215"/>
      <c r="Y437" s="294">
        <v>47239</v>
      </c>
      <c r="Z437" s="151"/>
    </row>
    <row r="438" spans="1:26" s="46" customFormat="1" ht="12.75" customHeight="1">
      <c r="A438" s="309" t="s">
        <v>1763</v>
      </c>
      <c r="B438" s="314"/>
      <c r="C438" s="314">
        <v>1022177</v>
      </c>
      <c r="D438" s="311">
        <v>5999076233687</v>
      </c>
      <c r="E438" s="309">
        <v>12012020031</v>
      </c>
      <c r="F438" s="309">
        <v>2106909200</v>
      </c>
      <c r="G438" s="5" t="s">
        <v>170</v>
      </c>
      <c r="H438" s="79" t="s">
        <v>238</v>
      </c>
      <c r="I438" s="59" t="s">
        <v>658</v>
      </c>
      <c r="J438" s="104" t="s">
        <v>489</v>
      </c>
      <c r="K438" s="43"/>
      <c r="L438" s="12">
        <v>12</v>
      </c>
      <c r="M438" s="206">
        <v>17.102465753424656</v>
      </c>
      <c r="N438" s="73"/>
      <c r="O438" s="197">
        <f t="shared" ref="O438:O505" si="137">(M438+M438*N438)*$Y$3*(1-$Y$2/100)</f>
        <v>725.14454794520543</v>
      </c>
      <c r="P438" s="174">
        <v>1.3</v>
      </c>
      <c r="Q438" s="174">
        <f t="shared" si="136"/>
        <v>17.786564383561647</v>
      </c>
      <c r="R438" s="173">
        <f t="shared" si="135"/>
        <v>942.68791232876731</v>
      </c>
      <c r="S438" s="173">
        <f t="shared" si="134"/>
        <v>217.54336438356188</v>
      </c>
      <c r="T438" s="111"/>
      <c r="U438" s="32">
        <f t="shared" ref="U438:U505" si="138">O438*T438</f>
        <v>0</v>
      </c>
      <c r="V438" s="280">
        <v>15</v>
      </c>
      <c r="W438" s="134" t="s">
        <v>250</v>
      </c>
      <c r="X438" s="215"/>
      <c r="Y438" s="294">
        <v>47239</v>
      </c>
      <c r="Z438" s="151"/>
    </row>
    <row r="439" spans="1:26" s="46" customFormat="1" ht="12.75" customHeight="1">
      <c r="A439" s="309" t="s">
        <v>1764</v>
      </c>
      <c r="B439" s="314"/>
      <c r="C439" s="314">
        <v>1024816</v>
      </c>
      <c r="D439" s="311">
        <v>5999076227310</v>
      </c>
      <c r="E439" s="309">
        <v>12035020130</v>
      </c>
      <c r="F439" s="315">
        <v>2106909200</v>
      </c>
      <c r="G439" s="5" t="s">
        <v>170</v>
      </c>
      <c r="H439" s="79" t="s">
        <v>240</v>
      </c>
      <c r="I439" s="59" t="s">
        <v>290</v>
      </c>
      <c r="J439" s="104" t="s">
        <v>591</v>
      </c>
      <c r="K439" s="43" t="s">
        <v>94</v>
      </c>
      <c r="L439" s="12">
        <v>10</v>
      </c>
      <c r="M439" s="206">
        <v>20.903013698630136</v>
      </c>
      <c r="N439" s="73"/>
      <c r="O439" s="197">
        <f t="shared" si="137"/>
        <v>886.28778082191786</v>
      </c>
      <c r="P439" s="174">
        <v>1.25</v>
      </c>
      <c r="Q439" s="174">
        <f t="shared" si="136"/>
        <v>20.903013698630136</v>
      </c>
      <c r="R439" s="173">
        <f t="shared" si="135"/>
        <v>1107.8597260273973</v>
      </c>
      <c r="S439" s="173">
        <f t="shared" si="134"/>
        <v>221.57194520547944</v>
      </c>
      <c r="T439" s="111"/>
      <c r="U439" s="32">
        <f t="shared" si="138"/>
        <v>0</v>
      </c>
      <c r="V439" s="280">
        <v>9</v>
      </c>
      <c r="W439" s="134" t="s">
        <v>250</v>
      </c>
      <c r="X439" s="215"/>
      <c r="Y439" s="294">
        <v>47178</v>
      </c>
      <c r="Z439" s="151"/>
    </row>
    <row r="440" spans="1:26" s="46" customFormat="1" ht="12.75" customHeight="1">
      <c r="A440" s="309" t="s">
        <v>1765</v>
      </c>
      <c r="B440" s="314">
        <v>80998616</v>
      </c>
      <c r="C440" s="314">
        <v>1024817</v>
      </c>
      <c r="D440" s="311">
        <v>5999076227334</v>
      </c>
      <c r="E440" s="309">
        <v>12035020330</v>
      </c>
      <c r="F440" s="315">
        <v>2106909200</v>
      </c>
      <c r="G440" s="5" t="s">
        <v>170</v>
      </c>
      <c r="H440" s="79" t="s">
        <v>240</v>
      </c>
      <c r="I440" s="59" t="s">
        <v>290</v>
      </c>
      <c r="J440" s="104" t="s">
        <v>591</v>
      </c>
      <c r="K440" s="43" t="s">
        <v>183</v>
      </c>
      <c r="L440" s="12">
        <v>10</v>
      </c>
      <c r="M440" s="206">
        <v>20.903013698630136</v>
      </c>
      <c r="N440" s="73"/>
      <c r="O440" s="197">
        <f t="shared" si="137"/>
        <v>886.28778082191786</v>
      </c>
      <c r="P440" s="174">
        <v>1.25</v>
      </c>
      <c r="Q440" s="174">
        <f t="shared" si="136"/>
        <v>20.903013698630136</v>
      </c>
      <c r="R440" s="173">
        <f t="shared" si="135"/>
        <v>1107.8597260273973</v>
      </c>
      <c r="S440" s="173">
        <f t="shared" si="134"/>
        <v>221.57194520547944</v>
      </c>
      <c r="T440" s="111"/>
      <c r="U440" s="32">
        <f t="shared" si="138"/>
        <v>0</v>
      </c>
      <c r="V440" s="280">
        <v>5</v>
      </c>
      <c r="W440" s="134" t="s">
        <v>250</v>
      </c>
      <c r="X440" s="215"/>
      <c r="Y440" s="294">
        <v>47209</v>
      </c>
      <c r="Z440" s="151"/>
    </row>
    <row r="441" spans="1:26" s="46" customFormat="1" ht="12.75" customHeight="1">
      <c r="A441" s="309" t="s">
        <v>1766</v>
      </c>
      <c r="B441" s="310">
        <v>81154186</v>
      </c>
      <c r="C441" s="314">
        <v>994511</v>
      </c>
      <c r="D441" s="311">
        <v>5999500532515</v>
      </c>
      <c r="E441" s="309">
        <v>12004010100</v>
      </c>
      <c r="F441" s="309">
        <v>2106905900</v>
      </c>
      <c r="G441" s="5" t="s">
        <v>170</v>
      </c>
      <c r="H441" s="327" t="s">
        <v>158</v>
      </c>
      <c r="I441" s="59" t="s">
        <v>69</v>
      </c>
      <c r="J441" s="104" t="s">
        <v>568</v>
      </c>
      <c r="K441" s="43" t="s">
        <v>100</v>
      </c>
      <c r="L441" s="13">
        <v>12</v>
      </c>
      <c r="M441" s="206">
        <v>23.473972602739725</v>
      </c>
      <c r="N441" s="73"/>
      <c r="O441" s="197">
        <f t="shared" si="137"/>
        <v>995.29643835616434</v>
      </c>
      <c r="P441" s="174">
        <v>1.25</v>
      </c>
      <c r="Q441" s="174">
        <f t="shared" si="136"/>
        <v>23.473972602739725</v>
      </c>
      <c r="R441" s="173">
        <f t="shared" si="135"/>
        <v>1244.1205479452053</v>
      </c>
      <c r="S441" s="173">
        <f t="shared" si="134"/>
        <v>248.82410958904097</v>
      </c>
      <c r="T441" s="111"/>
      <c r="U441" s="32">
        <f t="shared" si="138"/>
        <v>0</v>
      </c>
      <c r="V441" s="280">
        <v>4</v>
      </c>
      <c r="W441" s="135" t="s">
        <v>252</v>
      </c>
      <c r="X441" s="215"/>
      <c r="Y441" s="294">
        <v>46813</v>
      </c>
      <c r="Z441" s="151"/>
    </row>
    <row r="442" spans="1:26" s="46" customFormat="1" ht="12.75" customHeight="1">
      <c r="A442" s="309" t="s">
        <v>1767</v>
      </c>
      <c r="B442" s="314">
        <v>81154187</v>
      </c>
      <c r="C442" s="314">
        <v>994512</v>
      </c>
      <c r="D442" s="311">
        <v>5999500534687</v>
      </c>
      <c r="E442" s="309">
        <v>12004010200</v>
      </c>
      <c r="F442" s="309">
        <v>2106905900</v>
      </c>
      <c r="G442" s="5" t="s">
        <v>170</v>
      </c>
      <c r="H442" s="327" t="s">
        <v>158</v>
      </c>
      <c r="I442" s="59" t="s">
        <v>69</v>
      </c>
      <c r="J442" s="104" t="s">
        <v>568</v>
      </c>
      <c r="K442" s="43" t="s">
        <v>76</v>
      </c>
      <c r="L442" s="13">
        <v>12</v>
      </c>
      <c r="M442" s="206">
        <v>23.473972602739725</v>
      </c>
      <c r="N442" s="73"/>
      <c r="O442" s="197">
        <f t="shared" si="137"/>
        <v>995.29643835616434</v>
      </c>
      <c r="P442" s="174">
        <v>1.25</v>
      </c>
      <c r="Q442" s="174">
        <f t="shared" si="136"/>
        <v>23.473972602739725</v>
      </c>
      <c r="R442" s="173">
        <f t="shared" si="135"/>
        <v>1244.1205479452053</v>
      </c>
      <c r="S442" s="173">
        <f t="shared" si="134"/>
        <v>248.82410958904097</v>
      </c>
      <c r="T442" s="111"/>
      <c r="U442" s="32">
        <f t="shared" si="138"/>
        <v>0</v>
      </c>
      <c r="V442" s="280">
        <v>8</v>
      </c>
      <c r="W442" s="135" t="s">
        <v>252</v>
      </c>
      <c r="X442" s="215"/>
      <c r="Y442" s="294">
        <v>46813</v>
      </c>
      <c r="Z442" s="151"/>
    </row>
    <row r="443" spans="1:26" s="46" customFormat="1" ht="12.75" customHeight="1">
      <c r="A443" s="309" t="s">
        <v>1871</v>
      </c>
      <c r="B443" s="314"/>
      <c r="C443" s="314">
        <v>1023870</v>
      </c>
      <c r="D443" s="311">
        <v>5999076253388</v>
      </c>
      <c r="E443" s="309">
        <v>19064010040</v>
      </c>
      <c r="F443" s="315">
        <v>2106909200</v>
      </c>
      <c r="G443" s="5" t="s">
        <v>170</v>
      </c>
      <c r="H443" s="28" t="s">
        <v>238</v>
      </c>
      <c r="I443" s="59" t="s">
        <v>673</v>
      </c>
      <c r="J443" s="104" t="s">
        <v>481</v>
      </c>
      <c r="K443" s="43"/>
      <c r="L443" s="16">
        <v>12</v>
      </c>
      <c r="M443" s="206">
        <v>9.7864109589041082</v>
      </c>
      <c r="N443" s="73"/>
      <c r="O443" s="197">
        <f t="shared" si="137"/>
        <v>414.94382465753415</v>
      </c>
      <c r="P443" s="174">
        <v>1.5</v>
      </c>
      <c r="Q443" s="174">
        <f>M443*0.8*P443</f>
        <v>11.74369315068493</v>
      </c>
      <c r="R443" s="173">
        <f t="shared" si="135"/>
        <v>622.41573698630123</v>
      </c>
      <c r="S443" s="173">
        <f>R443-O443</f>
        <v>207.47191232876708</v>
      </c>
      <c r="T443" s="111"/>
      <c r="U443" s="32">
        <f t="shared" si="138"/>
        <v>0</v>
      </c>
      <c r="V443" s="280">
        <v>10</v>
      </c>
      <c r="W443" s="134" t="s">
        <v>250</v>
      </c>
      <c r="X443" s="215"/>
      <c r="Y443" s="294">
        <v>47209</v>
      </c>
      <c r="Z443" s="20"/>
    </row>
    <row r="444" spans="1:26" s="46" customFormat="1" ht="12.75" customHeight="1">
      <c r="A444" s="309" t="s">
        <v>1872</v>
      </c>
      <c r="B444" s="310">
        <v>81154215</v>
      </c>
      <c r="C444" s="314">
        <v>993915</v>
      </c>
      <c r="D444" s="311">
        <v>5999076236565</v>
      </c>
      <c r="E444" s="309">
        <v>19062020000</v>
      </c>
      <c r="F444" s="315">
        <v>2106909200</v>
      </c>
      <c r="G444" s="5" t="s">
        <v>170</v>
      </c>
      <c r="H444" s="28" t="s">
        <v>238</v>
      </c>
      <c r="I444" s="59" t="s">
        <v>674</v>
      </c>
      <c r="J444" s="54" t="s">
        <v>486</v>
      </c>
      <c r="K444" s="43"/>
      <c r="L444" s="93">
        <v>12</v>
      </c>
      <c r="M444" s="206">
        <v>9.7864109589041082</v>
      </c>
      <c r="N444" s="73"/>
      <c r="O444" s="197">
        <f t="shared" si="137"/>
        <v>414.94382465753415</v>
      </c>
      <c r="P444" s="174">
        <v>1.5</v>
      </c>
      <c r="Q444" s="174">
        <f>M444*0.8*P444</f>
        <v>11.74369315068493</v>
      </c>
      <c r="R444" s="173">
        <f t="shared" si="135"/>
        <v>622.41573698630123</v>
      </c>
      <c r="S444" s="173">
        <f>R444-O444</f>
        <v>207.47191232876708</v>
      </c>
      <c r="T444" s="111"/>
      <c r="U444" s="32">
        <f t="shared" si="138"/>
        <v>0</v>
      </c>
      <c r="V444" s="280">
        <v>1</v>
      </c>
      <c r="W444" s="135" t="s">
        <v>252</v>
      </c>
      <c r="X444" s="215"/>
      <c r="Y444" s="294">
        <v>47209</v>
      </c>
      <c r="Z444" s="151"/>
    </row>
    <row r="445" spans="1:26" s="46" customFormat="1" ht="12.75" customHeight="1">
      <c r="A445" s="309" t="s">
        <v>1768</v>
      </c>
      <c r="B445" s="310">
        <v>81154188</v>
      </c>
      <c r="C445" s="314">
        <v>707034</v>
      </c>
      <c r="D445" s="311">
        <v>5999076234332</v>
      </c>
      <c r="E445" s="309">
        <v>12020010031</v>
      </c>
      <c r="F445" s="315">
        <v>2106909200</v>
      </c>
      <c r="G445" s="5" t="s">
        <v>170</v>
      </c>
      <c r="H445" s="8" t="s">
        <v>238</v>
      </c>
      <c r="I445" s="59" t="s">
        <v>204</v>
      </c>
      <c r="J445" s="104" t="s">
        <v>484</v>
      </c>
      <c r="K445" s="43"/>
      <c r="L445" s="13">
        <v>12</v>
      </c>
      <c r="M445" s="206">
        <v>14.711287671232871</v>
      </c>
      <c r="N445" s="73"/>
      <c r="O445" s="197">
        <f t="shared" si="137"/>
        <v>623.75859726027375</v>
      </c>
      <c r="P445" s="174">
        <v>1.35</v>
      </c>
      <c r="Q445" s="174">
        <f t="shared" si="136"/>
        <v>15.888190684931502</v>
      </c>
      <c r="R445" s="173">
        <f t="shared" si="135"/>
        <v>842.07410630136962</v>
      </c>
      <c r="S445" s="173">
        <f t="shared" si="134"/>
        <v>218.31550904109588</v>
      </c>
      <c r="T445" s="111"/>
      <c r="U445" s="32">
        <f t="shared" si="138"/>
        <v>0</v>
      </c>
      <c r="V445" s="280">
        <v>5</v>
      </c>
      <c r="W445" s="135" t="s">
        <v>252</v>
      </c>
      <c r="X445" s="215"/>
      <c r="Y445" s="294">
        <v>47178</v>
      </c>
      <c r="Z445" s="151"/>
    </row>
    <row r="446" spans="1:26" s="46" customFormat="1" ht="12.75" customHeight="1">
      <c r="A446" s="309" t="s">
        <v>1769</v>
      </c>
      <c r="B446" s="314">
        <v>80998617</v>
      </c>
      <c r="C446" s="314">
        <v>999093</v>
      </c>
      <c r="D446" s="311">
        <v>5999076238750</v>
      </c>
      <c r="E446" s="309">
        <v>12014030031</v>
      </c>
      <c r="F446" s="315">
        <v>2106909200</v>
      </c>
      <c r="G446" s="5" t="s">
        <v>170</v>
      </c>
      <c r="H446" s="8" t="s">
        <v>238</v>
      </c>
      <c r="I446" s="59" t="s">
        <v>766</v>
      </c>
      <c r="J446" s="104" t="s">
        <v>476</v>
      </c>
      <c r="K446" s="43"/>
      <c r="L446" s="13">
        <v>12</v>
      </c>
      <c r="M446" s="206">
        <v>9.7864109589041082</v>
      </c>
      <c r="N446" s="73"/>
      <c r="O446" s="197">
        <f t="shared" si="137"/>
        <v>414.94382465753415</v>
      </c>
      <c r="P446" s="174">
        <v>1.5</v>
      </c>
      <c r="Q446" s="174">
        <f t="shared" si="136"/>
        <v>11.74369315068493</v>
      </c>
      <c r="R446" s="173">
        <f t="shared" si="135"/>
        <v>622.41573698630123</v>
      </c>
      <c r="S446" s="173">
        <f t="shared" si="134"/>
        <v>207.47191232876708</v>
      </c>
      <c r="T446" s="111"/>
      <c r="U446" s="32">
        <f t="shared" si="138"/>
        <v>0</v>
      </c>
      <c r="V446" s="280" t="s">
        <v>4119</v>
      </c>
      <c r="W446" s="156" t="s">
        <v>254</v>
      </c>
      <c r="X446" s="215"/>
      <c r="Y446" s="294">
        <v>47239</v>
      </c>
      <c r="Z446" s="151"/>
    </row>
    <row r="447" spans="1:26" s="46" customFormat="1" ht="12.75" customHeight="1">
      <c r="A447" s="309" t="s">
        <v>1770</v>
      </c>
      <c r="B447" s="314">
        <v>80998618</v>
      </c>
      <c r="C447" s="314">
        <v>999094</v>
      </c>
      <c r="D447" s="311">
        <v>5999076238743</v>
      </c>
      <c r="E447" s="309">
        <v>12014020031</v>
      </c>
      <c r="F447" s="315">
        <v>2106909200</v>
      </c>
      <c r="G447" s="5" t="s">
        <v>170</v>
      </c>
      <c r="H447" s="8" t="s">
        <v>238</v>
      </c>
      <c r="I447" s="59" t="s">
        <v>766</v>
      </c>
      <c r="J447" s="104" t="s">
        <v>492</v>
      </c>
      <c r="K447" s="43"/>
      <c r="L447" s="13">
        <v>10</v>
      </c>
      <c r="M447" s="206">
        <v>22.803287671232876</v>
      </c>
      <c r="N447" s="73"/>
      <c r="O447" s="197">
        <f t="shared" si="137"/>
        <v>966.85939726027391</v>
      </c>
      <c r="P447" s="174">
        <v>1.25</v>
      </c>
      <c r="Q447" s="174">
        <f t="shared" si="136"/>
        <v>22.80328767123288</v>
      </c>
      <c r="R447" s="173">
        <f t="shared" si="135"/>
        <v>1208.5742465753426</v>
      </c>
      <c r="S447" s="173">
        <f t="shared" ref="S447:S500" si="139">R447-O447</f>
        <v>241.7148493150687</v>
      </c>
      <c r="T447" s="111"/>
      <c r="U447" s="32">
        <f t="shared" si="138"/>
        <v>0</v>
      </c>
      <c r="V447" s="280"/>
      <c r="W447" s="155" t="s">
        <v>253</v>
      </c>
      <c r="X447" s="215"/>
      <c r="Y447" s="294"/>
      <c r="Z447" s="151"/>
    </row>
    <row r="448" spans="1:26" s="46" customFormat="1" ht="12.75" customHeight="1">
      <c r="A448" s="309" t="s">
        <v>1771</v>
      </c>
      <c r="B448" s="314">
        <v>80998619</v>
      </c>
      <c r="C448" s="314">
        <v>999128</v>
      </c>
      <c r="D448" s="311">
        <v>5999076238736</v>
      </c>
      <c r="E448" s="309">
        <v>12014010031</v>
      </c>
      <c r="F448" s="315">
        <v>2106909200</v>
      </c>
      <c r="G448" s="5" t="s">
        <v>170</v>
      </c>
      <c r="H448" s="79" t="s">
        <v>238</v>
      </c>
      <c r="I448" s="59" t="s">
        <v>766</v>
      </c>
      <c r="J448" s="104" t="s">
        <v>493</v>
      </c>
      <c r="K448" s="43"/>
      <c r="L448" s="13">
        <v>6</v>
      </c>
      <c r="M448" s="206">
        <v>36.738630136986302</v>
      </c>
      <c r="N448" s="73"/>
      <c r="O448" s="197">
        <f t="shared" si="137"/>
        <v>1557.7179178082192</v>
      </c>
      <c r="P448" s="174">
        <v>1.25</v>
      </c>
      <c r="Q448" s="174">
        <f t="shared" si="136"/>
        <v>36.738630136986302</v>
      </c>
      <c r="R448" s="173">
        <f t="shared" si="135"/>
        <v>1947.1473972602739</v>
      </c>
      <c r="S448" s="173">
        <f t="shared" si="139"/>
        <v>389.42947945205469</v>
      </c>
      <c r="T448" s="111"/>
      <c r="U448" s="32">
        <f t="shared" si="138"/>
        <v>0</v>
      </c>
      <c r="V448" s="280">
        <v>12</v>
      </c>
      <c r="W448" s="155" t="s">
        <v>253</v>
      </c>
      <c r="X448" s="215"/>
      <c r="Y448" s="294">
        <v>47270</v>
      </c>
      <c r="Z448" s="151"/>
    </row>
    <row r="449" spans="1:26" s="46" customFormat="1" ht="12.75" customHeight="1">
      <c r="A449" s="309" t="s">
        <v>1772</v>
      </c>
      <c r="B449" s="314">
        <v>80998620</v>
      </c>
      <c r="C449" s="314">
        <v>999131</v>
      </c>
      <c r="D449" s="311">
        <v>5999076204397</v>
      </c>
      <c r="E449" s="309">
        <v>12015010100</v>
      </c>
      <c r="F449" s="315">
        <v>2106905900</v>
      </c>
      <c r="G449" s="5" t="s">
        <v>170</v>
      </c>
      <c r="H449" s="8" t="s">
        <v>238</v>
      </c>
      <c r="I449" s="59" t="s">
        <v>707</v>
      </c>
      <c r="J449" s="104" t="s">
        <v>568</v>
      </c>
      <c r="K449" s="43" t="s">
        <v>100</v>
      </c>
      <c r="L449" s="13">
        <v>12</v>
      </c>
      <c r="M449" s="206">
        <v>20.213698630136989</v>
      </c>
      <c r="N449" s="73"/>
      <c r="O449" s="197">
        <f t="shared" si="137"/>
        <v>857.06082191780831</v>
      </c>
      <c r="P449" s="174">
        <v>1.25</v>
      </c>
      <c r="Q449" s="174">
        <f t="shared" si="136"/>
        <v>20.213698630136992</v>
      </c>
      <c r="R449" s="173">
        <f t="shared" si="135"/>
        <v>1071.3260273972605</v>
      </c>
      <c r="S449" s="173">
        <f t="shared" si="139"/>
        <v>214.26520547945222</v>
      </c>
      <c r="T449" s="111"/>
      <c r="U449" s="32">
        <f t="shared" si="138"/>
        <v>0</v>
      </c>
      <c r="V449" s="280">
        <v>9</v>
      </c>
      <c r="W449" s="135" t="s">
        <v>252</v>
      </c>
      <c r="X449" s="215"/>
      <c r="Y449" s="294">
        <v>46813</v>
      </c>
      <c r="Z449" s="177"/>
    </row>
    <row r="450" spans="1:26" s="46" customFormat="1" ht="12.75" customHeight="1">
      <c r="A450" s="309" t="s">
        <v>1773</v>
      </c>
      <c r="B450" s="314">
        <v>80998621</v>
      </c>
      <c r="C450" s="314">
        <v>999132</v>
      </c>
      <c r="D450" s="311">
        <v>5999076204380</v>
      </c>
      <c r="E450" s="309">
        <v>12015010200</v>
      </c>
      <c r="F450" s="315">
        <v>2106905900</v>
      </c>
      <c r="G450" s="5" t="s">
        <v>170</v>
      </c>
      <c r="H450" s="8" t="s">
        <v>238</v>
      </c>
      <c r="I450" s="59" t="s">
        <v>707</v>
      </c>
      <c r="J450" s="104" t="s">
        <v>568</v>
      </c>
      <c r="K450" s="43" t="s">
        <v>76</v>
      </c>
      <c r="L450" s="13">
        <v>12</v>
      </c>
      <c r="M450" s="206">
        <v>20.213698630136989</v>
      </c>
      <c r="N450" s="73"/>
      <c r="O450" s="197">
        <f t="shared" si="137"/>
        <v>857.06082191780831</v>
      </c>
      <c r="P450" s="174">
        <v>1.25</v>
      </c>
      <c r="Q450" s="174">
        <f t="shared" si="136"/>
        <v>20.213698630136992</v>
      </c>
      <c r="R450" s="173">
        <f t="shared" si="135"/>
        <v>1071.3260273972605</v>
      </c>
      <c r="S450" s="173">
        <f t="shared" si="139"/>
        <v>214.26520547945222</v>
      </c>
      <c r="T450" s="111"/>
      <c r="U450" s="32">
        <f t="shared" si="138"/>
        <v>0</v>
      </c>
      <c r="V450" s="280"/>
      <c r="W450" s="155" t="s">
        <v>253</v>
      </c>
      <c r="X450" s="215"/>
      <c r="Y450" s="294"/>
      <c r="Z450" s="151"/>
    </row>
    <row r="451" spans="1:26" s="46" customFormat="1" ht="12.75" customHeight="1">
      <c r="A451" s="309" t="s">
        <v>1774</v>
      </c>
      <c r="B451" s="314"/>
      <c r="C451" s="314">
        <v>1022180</v>
      </c>
      <c r="D451" s="311">
        <v>5999076227518</v>
      </c>
      <c r="E451" s="309">
        <v>22008020530</v>
      </c>
      <c r="F451" s="315">
        <v>2106909200</v>
      </c>
      <c r="G451" s="5" t="s">
        <v>170</v>
      </c>
      <c r="H451" s="8" t="s">
        <v>238</v>
      </c>
      <c r="I451" s="59" t="s">
        <v>659</v>
      </c>
      <c r="J451" s="104" t="s">
        <v>621</v>
      </c>
      <c r="K451" s="43" t="s">
        <v>13</v>
      </c>
      <c r="L451" s="164">
        <v>10</v>
      </c>
      <c r="M451" s="206">
        <v>22.803287671232876</v>
      </c>
      <c r="N451" s="73"/>
      <c r="O451" s="197">
        <f t="shared" si="137"/>
        <v>966.85939726027391</v>
      </c>
      <c r="P451" s="174">
        <v>1.25</v>
      </c>
      <c r="Q451" s="174">
        <f t="shared" si="136"/>
        <v>22.80328767123288</v>
      </c>
      <c r="R451" s="173">
        <f t="shared" si="135"/>
        <v>1208.5742465753426</v>
      </c>
      <c r="S451" s="173">
        <f t="shared" si="139"/>
        <v>241.7148493150687</v>
      </c>
      <c r="T451" s="111"/>
      <c r="U451" s="32">
        <f t="shared" si="138"/>
        <v>0</v>
      </c>
      <c r="V451" s="280">
        <v>8</v>
      </c>
      <c r="W451" s="134" t="s">
        <v>250</v>
      </c>
      <c r="X451" s="215"/>
      <c r="Y451" s="294">
        <v>47239</v>
      </c>
      <c r="Z451" s="151"/>
    </row>
    <row r="452" spans="1:26" s="46" customFormat="1" ht="12.75" customHeight="1">
      <c r="A452" s="309" t="s">
        <v>1775</v>
      </c>
      <c r="B452" s="314">
        <v>81137429</v>
      </c>
      <c r="C452" s="314">
        <v>707052</v>
      </c>
      <c r="D452" s="311">
        <v>5999076204465</v>
      </c>
      <c r="E452" s="309">
        <v>15002010001</v>
      </c>
      <c r="F452" s="315">
        <v>2106909200</v>
      </c>
      <c r="G452" s="5" t="s">
        <v>170</v>
      </c>
      <c r="H452" s="28" t="s">
        <v>242</v>
      </c>
      <c r="I452" s="244" t="s">
        <v>147</v>
      </c>
      <c r="J452" s="104" t="s">
        <v>476</v>
      </c>
      <c r="K452" s="43"/>
      <c r="L452" s="15">
        <v>20</v>
      </c>
      <c r="M452" s="206">
        <v>15.835616438356164</v>
      </c>
      <c r="N452" s="73"/>
      <c r="O452" s="197">
        <f t="shared" si="137"/>
        <v>671.43013698630148</v>
      </c>
      <c r="P452" s="174">
        <v>1.35</v>
      </c>
      <c r="Q452" s="174">
        <f t="shared" si="136"/>
        <v>17.102465753424656</v>
      </c>
      <c r="R452" s="173">
        <f t="shared" si="135"/>
        <v>906.43068493150679</v>
      </c>
      <c r="S452" s="173">
        <f t="shared" si="139"/>
        <v>235.00054794520531</v>
      </c>
      <c r="T452" s="111"/>
      <c r="U452" s="32">
        <f t="shared" si="138"/>
        <v>0</v>
      </c>
      <c r="V452" s="280"/>
      <c r="W452" s="155" t="s">
        <v>253</v>
      </c>
      <c r="X452" s="215"/>
      <c r="Y452" s="294"/>
      <c r="Z452" s="151"/>
    </row>
    <row r="453" spans="1:26" s="46" customFormat="1" ht="12.75" customHeight="1">
      <c r="A453" s="309" t="s">
        <v>1776</v>
      </c>
      <c r="B453" s="314"/>
      <c r="C453" s="314">
        <v>1022360</v>
      </c>
      <c r="D453" s="311">
        <v>5999076212460</v>
      </c>
      <c r="E453" s="309">
        <v>15016010100</v>
      </c>
      <c r="F453" s="309">
        <v>2106905900</v>
      </c>
      <c r="G453" s="5" t="s">
        <v>170</v>
      </c>
      <c r="H453" s="81" t="s">
        <v>242</v>
      </c>
      <c r="I453" s="60" t="s">
        <v>192</v>
      </c>
      <c r="J453" s="104" t="s">
        <v>614</v>
      </c>
      <c r="K453" s="43" t="s">
        <v>90</v>
      </c>
      <c r="L453" s="77">
        <v>1</v>
      </c>
      <c r="M453" s="206">
        <v>42.383561643835613</v>
      </c>
      <c r="N453" s="73"/>
      <c r="O453" s="197">
        <f t="shared" si="137"/>
        <v>1797.0630136986301</v>
      </c>
      <c r="P453" s="174">
        <v>1.2</v>
      </c>
      <c r="Q453" s="174">
        <f t="shared" si="136"/>
        <v>40.688219178082186</v>
      </c>
      <c r="R453" s="173">
        <f t="shared" si="135"/>
        <v>2156.4756164383557</v>
      </c>
      <c r="S453" s="173">
        <f t="shared" si="139"/>
        <v>359.41260273972557</v>
      </c>
      <c r="T453" s="111"/>
      <c r="U453" s="32">
        <f t="shared" si="138"/>
        <v>0</v>
      </c>
      <c r="V453" s="280">
        <v>9</v>
      </c>
      <c r="W453" s="133" t="s">
        <v>249</v>
      </c>
      <c r="X453" s="215"/>
      <c r="Y453" s="294">
        <v>46661</v>
      </c>
      <c r="Z453" s="151"/>
    </row>
    <row r="454" spans="1:26" s="46" customFormat="1" ht="12.75" customHeight="1">
      <c r="A454" s="309" t="s">
        <v>1777</v>
      </c>
      <c r="B454" s="314"/>
      <c r="C454" s="314">
        <v>1022361</v>
      </c>
      <c r="D454" s="311">
        <v>5999076200320</v>
      </c>
      <c r="E454" s="309">
        <v>15003010200</v>
      </c>
      <c r="F454" s="315">
        <v>2106905900</v>
      </c>
      <c r="G454" s="5" t="s">
        <v>170</v>
      </c>
      <c r="H454" s="81" t="s">
        <v>242</v>
      </c>
      <c r="I454" s="60" t="s">
        <v>802</v>
      </c>
      <c r="J454" s="104" t="s">
        <v>568</v>
      </c>
      <c r="K454" s="43" t="s">
        <v>128</v>
      </c>
      <c r="L454" s="13">
        <v>12</v>
      </c>
      <c r="M454" s="206">
        <v>29.668493150684935</v>
      </c>
      <c r="N454" s="73"/>
      <c r="O454" s="197">
        <f t="shared" si="137"/>
        <v>1257.9441095890413</v>
      </c>
      <c r="P454" s="174">
        <v>1.25</v>
      </c>
      <c r="Q454" s="174">
        <f t="shared" si="136"/>
        <v>29.668493150684938</v>
      </c>
      <c r="R454" s="173">
        <f t="shared" si="135"/>
        <v>1572.4301369863017</v>
      </c>
      <c r="S454" s="173">
        <f t="shared" si="139"/>
        <v>314.48602739726039</v>
      </c>
      <c r="T454" s="111"/>
      <c r="U454" s="32">
        <f t="shared" si="138"/>
        <v>0</v>
      </c>
      <c r="V454" s="280">
        <v>13</v>
      </c>
      <c r="W454" s="134" t="s">
        <v>250</v>
      </c>
      <c r="X454" s="237"/>
      <c r="Y454" s="294">
        <v>46813</v>
      </c>
      <c r="Z454" s="177"/>
    </row>
    <row r="455" spans="1:26" s="46" customFormat="1" ht="12.75" customHeight="1">
      <c r="A455" s="309" t="s">
        <v>1778</v>
      </c>
      <c r="B455" s="314"/>
      <c r="C455" s="314">
        <v>1022362</v>
      </c>
      <c r="D455" s="311">
        <v>5999076200337</v>
      </c>
      <c r="E455" s="309">
        <v>15003010100</v>
      </c>
      <c r="F455" s="315">
        <v>2106905900</v>
      </c>
      <c r="G455" s="5" t="s">
        <v>170</v>
      </c>
      <c r="H455" s="28" t="s">
        <v>242</v>
      </c>
      <c r="I455" s="60" t="s">
        <v>802</v>
      </c>
      <c r="J455" s="104" t="s">
        <v>568</v>
      </c>
      <c r="K455" s="43" t="s">
        <v>76</v>
      </c>
      <c r="L455" s="13">
        <v>12</v>
      </c>
      <c r="M455" s="206">
        <v>29.668493150684935</v>
      </c>
      <c r="N455" s="73"/>
      <c r="O455" s="197">
        <f t="shared" si="137"/>
        <v>1257.9441095890413</v>
      </c>
      <c r="P455" s="174">
        <v>1.25</v>
      </c>
      <c r="Q455" s="174">
        <f t="shared" si="136"/>
        <v>29.668493150684938</v>
      </c>
      <c r="R455" s="173">
        <f t="shared" si="135"/>
        <v>1572.4301369863017</v>
      </c>
      <c r="S455" s="173">
        <f t="shared" si="139"/>
        <v>314.48602739726039</v>
      </c>
      <c r="T455" s="111"/>
      <c r="U455" s="32">
        <f t="shared" si="138"/>
        <v>0</v>
      </c>
      <c r="V455" s="280">
        <v>9</v>
      </c>
      <c r="W455" s="136" t="s">
        <v>251</v>
      </c>
      <c r="X455" s="215"/>
      <c r="Y455" s="294">
        <v>46813</v>
      </c>
      <c r="Z455" s="199"/>
    </row>
    <row r="456" spans="1:26" s="47" customFormat="1" ht="12.75" customHeight="1">
      <c r="A456" s="309" t="s">
        <v>1779</v>
      </c>
      <c r="B456" s="314">
        <v>80998685</v>
      </c>
      <c r="C456" s="314">
        <v>999129</v>
      </c>
      <c r="D456" s="311">
        <v>5999076234189</v>
      </c>
      <c r="E456" s="309">
        <v>12017020031</v>
      </c>
      <c r="F456" s="315">
        <v>2106909200</v>
      </c>
      <c r="G456" s="5" t="s">
        <v>170</v>
      </c>
      <c r="H456" s="28" t="s">
        <v>242</v>
      </c>
      <c r="I456" s="60" t="s">
        <v>59</v>
      </c>
      <c r="J456" s="316" t="s">
        <v>481</v>
      </c>
      <c r="K456" s="43"/>
      <c r="L456" s="13">
        <v>12</v>
      </c>
      <c r="M456" s="206">
        <v>13.69780821917808</v>
      </c>
      <c r="N456" s="73"/>
      <c r="O456" s="197">
        <f t="shared" si="137"/>
        <v>580.78706849315063</v>
      </c>
      <c r="P456" s="174">
        <v>1.35</v>
      </c>
      <c r="Q456" s="174">
        <f t="shared" si="136"/>
        <v>14.793632876712328</v>
      </c>
      <c r="R456" s="173">
        <f t="shared" si="135"/>
        <v>784.06254246575338</v>
      </c>
      <c r="S456" s="173">
        <f t="shared" si="139"/>
        <v>203.27547397260275</v>
      </c>
      <c r="T456" s="111"/>
      <c r="U456" s="32">
        <f t="shared" si="138"/>
        <v>0</v>
      </c>
      <c r="V456" s="280" t="s">
        <v>4119</v>
      </c>
      <c r="W456" s="155" t="s">
        <v>253</v>
      </c>
      <c r="X456" s="216"/>
      <c r="Y456" s="294">
        <v>47239</v>
      </c>
      <c r="Z456" s="177"/>
    </row>
    <row r="457" spans="1:26" s="47" customFormat="1" ht="12.75" customHeight="1">
      <c r="A457" s="309" t="s">
        <v>1780</v>
      </c>
      <c r="B457" s="314">
        <v>81154189</v>
      </c>
      <c r="C457" s="314">
        <v>999130</v>
      </c>
      <c r="D457" s="311">
        <v>5999076212491</v>
      </c>
      <c r="E457" s="309">
        <v>12029010000</v>
      </c>
      <c r="F457" s="315">
        <v>2106909200</v>
      </c>
      <c r="G457" s="5" t="s">
        <v>170</v>
      </c>
      <c r="H457" s="81" t="s">
        <v>242</v>
      </c>
      <c r="I457" s="60" t="s">
        <v>803</v>
      </c>
      <c r="J457" s="104" t="s">
        <v>591</v>
      </c>
      <c r="K457" s="43"/>
      <c r="L457" s="13">
        <v>10</v>
      </c>
      <c r="M457" s="206">
        <v>20.903013698630136</v>
      </c>
      <c r="N457" s="73"/>
      <c r="O457" s="197">
        <f t="shared" si="137"/>
        <v>886.28778082191786</v>
      </c>
      <c r="P457" s="174">
        <v>1.25</v>
      </c>
      <c r="Q457" s="174">
        <f t="shared" si="136"/>
        <v>20.903013698630136</v>
      </c>
      <c r="R457" s="173">
        <f t="shared" si="135"/>
        <v>1107.8597260273973</v>
      </c>
      <c r="S457" s="173">
        <f t="shared" si="139"/>
        <v>221.57194520547944</v>
      </c>
      <c r="T457" s="111"/>
      <c r="U457" s="32">
        <f t="shared" si="138"/>
        <v>0</v>
      </c>
      <c r="V457" s="280" t="s">
        <v>4119</v>
      </c>
      <c r="W457" s="155" t="s">
        <v>253</v>
      </c>
      <c r="X457" s="216"/>
      <c r="Y457" s="294">
        <v>47239</v>
      </c>
      <c r="Z457" s="177"/>
    </row>
    <row r="458" spans="1:26" s="46" customFormat="1" ht="12.75" customHeight="1">
      <c r="A458" s="309" t="s">
        <v>3912</v>
      </c>
      <c r="B458" s="314"/>
      <c r="C458" s="314"/>
      <c r="D458" s="311">
        <v>5999076253715</v>
      </c>
      <c r="E458" s="309">
        <v>15015030643</v>
      </c>
      <c r="F458" s="315">
        <v>2106909200</v>
      </c>
      <c r="G458" s="5" t="s">
        <v>170</v>
      </c>
      <c r="H458" s="81" t="s">
        <v>243</v>
      </c>
      <c r="I458" s="60" t="s">
        <v>202</v>
      </c>
      <c r="J458" s="54" t="s">
        <v>3913</v>
      </c>
      <c r="K458" s="43" t="s">
        <v>1159</v>
      </c>
      <c r="L458" s="93">
        <v>50</v>
      </c>
      <c r="M458" s="206">
        <v>1.7577534246575341</v>
      </c>
      <c r="N458" s="73"/>
      <c r="O458" s="197">
        <f>(M458+M458*N458)*$Y$3*(1-$Y$2/100)</f>
        <v>74.528745205479453</v>
      </c>
      <c r="P458" s="174">
        <v>1.4</v>
      </c>
      <c r="Q458" s="174">
        <f>M458*0.8*P458</f>
        <v>1.9686838356164384</v>
      </c>
      <c r="R458" s="173">
        <f>Q458*53</f>
        <v>104.34024328767124</v>
      </c>
      <c r="S458" s="173">
        <f>R458-O458</f>
        <v>29.81149808219179</v>
      </c>
      <c r="T458" s="111"/>
      <c r="U458" s="32">
        <f>O458*T458</f>
        <v>0</v>
      </c>
      <c r="V458" s="280">
        <v>30</v>
      </c>
      <c r="W458" s="137"/>
      <c r="X458" s="215"/>
      <c r="Y458" s="294">
        <v>47209</v>
      </c>
      <c r="Z458" s="151"/>
    </row>
    <row r="459" spans="1:26" s="46" customFormat="1" ht="12.75" customHeight="1">
      <c r="A459" s="309" t="s">
        <v>3914</v>
      </c>
      <c r="B459" s="314"/>
      <c r="C459" s="314"/>
      <c r="D459" s="311">
        <v>5999076253708</v>
      </c>
      <c r="E459" s="309">
        <v>15015030543</v>
      </c>
      <c r="F459" s="315">
        <v>2106909200</v>
      </c>
      <c r="G459" s="5" t="s">
        <v>170</v>
      </c>
      <c r="H459" s="81" t="s">
        <v>243</v>
      </c>
      <c r="I459" s="60" t="s">
        <v>202</v>
      </c>
      <c r="J459" s="54" t="s">
        <v>3913</v>
      </c>
      <c r="K459" s="43" t="s">
        <v>42</v>
      </c>
      <c r="L459" s="93">
        <v>50</v>
      </c>
      <c r="M459" s="206">
        <v>1.7577534246575341</v>
      </c>
      <c r="N459" s="73"/>
      <c r="O459" s="197">
        <f>(M459+M459*N459)*$Y$3*(1-$Y$2/100)</f>
        <v>74.528745205479453</v>
      </c>
      <c r="P459" s="174">
        <v>1.4</v>
      </c>
      <c r="Q459" s="174">
        <f>M459*0.8*P459</f>
        <v>1.9686838356164384</v>
      </c>
      <c r="R459" s="173">
        <f>Q459*53</f>
        <v>104.34024328767124</v>
      </c>
      <c r="S459" s="173">
        <f>R459-O459</f>
        <v>29.81149808219179</v>
      </c>
      <c r="T459" s="111"/>
      <c r="U459" s="32">
        <f>O459*T459</f>
        <v>0</v>
      </c>
      <c r="V459" s="280">
        <v>30</v>
      </c>
      <c r="W459" s="137"/>
      <c r="X459" s="215"/>
      <c r="Y459" s="294">
        <v>47209</v>
      </c>
      <c r="Z459" s="151"/>
    </row>
    <row r="460" spans="1:26" s="46" customFormat="1" ht="12.75" customHeight="1">
      <c r="A460" s="309" t="s">
        <v>3915</v>
      </c>
      <c r="B460" s="314"/>
      <c r="C460" s="314"/>
      <c r="D460" s="311">
        <v>5999076253692</v>
      </c>
      <c r="E460" s="309">
        <v>15015030443</v>
      </c>
      <c r="F460" s="315">
        <v>2106909200</v>
      </c>
      <c r="G460" s="5" t="s">
        <v>170</v>
      </c>
      <c r="H460" s="81" t="s">
        <v>243</v>
      </c>
      <c r="I460" s="60" t="s">
        <v>202</v>
      </c>
      <c r="J460" s="54" t="s">
        <v>3913</v>
      </c>
      <c r="K460" s="43" t="s">
        <v>66</v>
      </c>
      <c r="L460" s="93">
        <v>50</v>
      </c>
      <c r="M460" s="206">
        <v>1.7577534246575341</v>
      </c>
      <c r="N460" s="73"/>
      <c r="O460" s="197">
        <f>(M460+M460*N460)*$Y$3*(1-$Y$2/100)</f>
        <v>74.528745205479453</v>
      </c>
      <c r="P460" s="174">
        <v>1.4</v>
      </c>
      <c r="Q460" s="174">
        <f>M460*0.8*P460</f>
        <v>1.9686838356164384</v>
      </c>
      <c r="R460" s="173">
        <f>Q460*53</f>
        <v>104.34024328767124</v>
      </c>
      <c r="S460" s="173">
        <f>R460-O460</f>
        <v>29.81149808219179</v>
      </c>
      <c r="T460" s="111"/>
      <c r="U460" s="32">
        <f>O460*T460</f>
        <v>0</v>
      </c>
      <c r="V460" s="280">
        <v>30</v>
      </c>
      <c r="W460" s="137"/>
      <c r="X460" s="215"/>
      <c r="Y460" s="294">
        <v>47209</v>
      </c>
      <c r="Z460" s="151"/>
    </row>
    <row r="461" spans="1:26" ht="12.75" customHeight="1">
      <c r="A461" s="309" t="s">
        <v>1781</v>
      </c>
      <c r="B461" s="310"/>
      <c r="C461" s="310">
        <v>1022363</v>
      </c>
      <c r="D461" s="311">
        <v>5999076253685</v>
      </c>
      <c r="E461" s="309">
        <v>15015010643</v>
      </c>
      <c r="F461" s="309">
        <v>2106909200</v>
      </c>
      <c r="G461" s="102" t="s">
        <v>170</v>
      </c>
      <c r="H461" s="81" t="s">
        <v>243</v>
      </c>
      <c r="I461" s="60" t="s">
        <v>202</v>
      </c>
      <c r="J461" s="144" t="s">
        <v>591</v>
      </c>
      <c r="K461" s="147" t="s">
        <v>1159</v>
      </c>
      <c r="L461" s="121">
        <v>10</v>
      </c>
      <c r="M461" s="206">
        <v>33.413150684931509</v>
      </c>
      <c r="N461" s="73"/>
      <c r="O461" s="197">
        <f t="shared" si="137"/>
        <v>1416.7175890410961</v>
      </c>
      <c r="P461" s="174">
        <v>1.25</v>
      </c>
      <c r="Q461" s="174">
        <f t="shared" ref="Q461:Q463" si="140">M461*0.8*P461</f>
        <v>33.413150684931509</v>
      </c>
      <c r="R461" s="173">
        <f t="shared" si="135"/>
        <v>1770.8969863013699</v>
      </c>
      <c r="S461" s="173">
        <f t="shared" ref="S461:S463" si="141">R461-O461</f>
        <v>354.17939726027384</v>
      </c>
      <c r="T461" s="153"/>
      <c r="U461" s="32">
        <f t="shared" si="138"/>
        <v>0</v>
      </c>
      <c r="V461" s="280">
        <v>3</v>
      </c>
      <c r="W461" s="137"/>
      <c r="X461" s="217"/>
      <c r="Y461" s="294">
        <v>47150</v>
      </c>
      <c r="Z461" s="182"/>
    </row>
    <row r="462" spans="1:26" s="47" customFormat="1" ht="12.75" customHeight="1">
      <c r="A462" s="309" t="s">
        <v>1782</v>
      </c>
      <c r="B462" s="314"/>
      <c r="C462" s="314">
        <v>1022364</v>
      </c>
      <c r="D462" s="311">
        <v>5999076253678</v>
      </c>
      <c r="E462" s="309">
        <v>15015010543</v>
      </c>
      <c r="F462" s="309">
        <v>2106909200</v>
      </c>
      <c r="G462" s="5" t="s">
        <v>170</v>
      </c>
      <c r="H462" s="81" t="s">
        <v>243</v>
      </c>
      <c r="I462" s="60" t="s">
        <v>202</v>
      </c>
      <c r="J462" s="104" t="s">
        <v>591</v>
      </c>
      <c r="K462" s="43" t="s">
        <v>156</v>
      </c>
      <c r="L462" s="13">
        <v>10</v>
      </c>
      <c r="M462" s="206">
        <v>33.413150684931509</v>
      </c>
      <c r="N462" s="73"/>
      <c r="O462" s="197">
        <f t="shared" si="137"/>
        <v>1416.7175890410961</v>
      </c>
      <c r="P462" s="174">
        <v>1.25</v>
      </c>
      <c r="Q462" s="174">
        <f>M462*0.8*P462</f>
        <v>33.413150684931509</v>
      </c>
      <c r="R462" s="173">
        <f t="shared" si="135"/>
        <v>1770.8969863013699</v>
      </c>
      <c r="S462" s="173">
        <f>R462-O462</f>
        <v>354.17939726027384</v>
      </c>
      <c r="T462" s="111"/>
      <c r="U462" s="32">
        <f t="shared" si="138"/>
        <v>0</v>
      </c>
      <c r="V462" s="280"/>
      <c r="W462" s="133" t="s">
        <v>249</v>
      </c>
      <c r="X462" s="215"/>
      <c r="Y462" s="294"/>
      <c r="Z462" s="199"/>
    </row>
    <row r="463" spans="1:26" ht="12.75" customHeight="1">
      <c r="A463" s="309" t="s">
        <v>1783</v>
      </c>
      <c r="B463" s="310"/>
      <c r="C463" s="310">
        <v>1022365</v>
      </c>
      <c r="D463" s="311">
        <v>5999076253661</v>
      </c>
      <c r="E463" s="309">
        <v>15015010443</v>
      </c>
      <c r="F463" s="309">
        <v>2106909200</v>
      </c>
      <c r="G463" s="102" t="s">
        <v>170</v>
      </c>
      <c r="H463" s="81" t="s">
        <v>243</v>
      </c>
      <c r="I463" s="60" t="s">
        <v>202</v>
      </c>
      <c r="J463" s="144" t="s">
        <v>591</v>
      </c>
      <c r="K463" s="147" t="s">
        <v>66</v>
      </c>
      <c r="L463" s="121">
        <v>10</v>
      </c>
      <c r="M463" s="206">
        <v>33.413150684931509</v>
      </c>
      <c r="N463" s="73"/>
      <c r="O463" s="197">
        <f t="shared" si="137"/>
        <v>1416.7175890410961</v>
      </c>
      <c r="P463" s="174">
        <v>1.25</v>
      </c>
      <c r="Q463" s="174">
        <f t="shared" si="140"/>
        <v>33.413150684931509</v>
      </c>
      <c r="R463" s="173">
        <f t="shared" si="135"/>
        <v>1770.8969863013699</v>
      </c>
      <c r="S463" s="173">
        <f t="shared" si="141"/>
        <v>354.17939726027384</v>
      </c>
      <c r="T463" s="153"/>
      <c r="U463" s="32">
        <f t="shared" si="138"/>
        <v>0</v>
      </c>
      <c r="V463" s="280">
        <v>6</v>
      </c>
      <c r="W463" s="133" t="s">
        <v>249</v>
      </c>
      <c r="X463" s="217"/>
      <c r="Y463" s="294">
        <v>47178</v>
      </c>
      <c r="Z463" s="182"/>
    </row>
    <row r="464" spans="1:26" s="46" customFormat="1" ht="13.5" customHeight="1">
      <c r="A464" s="309" t="s">
        <v>1784</v>
      </c>
      <c r="B464" s="314"/>
      <c r="C464" s="314"/>
      <c r="D464" s="311">
        <v>5999076253791</v>
      </c>
      <c r="E464" s="309">
        <v>15019040143</v>
      </c>
      <c r="F464" s="309">
        <v>2106909200</v>
      </c>
      <c r="G464" s="5" t="s">
        <v>170</v>
      </c>
      <c r="H464" s="327" t="s">
        <v>243</v>
      </c>
      <c r="I464" s="60" t="s">
        <v>203</v>
      </c>
      <c r="J464" s="104" t="s">
        <v>1295</v>
      </c>
      <c r="K464" s="43" t="s">
        <v>1296</v>
      </c>
      <c r="L464" s="12">
        <v>50</v>
      </c>
      <c r="M464" s="206">
        <v>1.8686027397260272</v>
      </c>
      <c r="N464" s="73"/>
      <c r="O464" s="197">
        <f t="shared" si="137"/>
        <v>79.228756164383555</v>
      </c>
      <c r="P464" s="174">
        <v>1.4</v>
      </c>
      <c r="Q464" s="174">
        <f t="shared" ref="Q464:Q471" si="142">M464*0.8*P464</f>
        <v>2.0928350684931507</v>
      </c>
      <c r="R464" s="173">
        <f t="shared" si="135"/>
        <v>110.92025863013698</v>
      </c>
      <c r="S464" s="173">
        <f t="shared" ref="S464:S471" si="143">R464-O464</f>
        <v>31.69150246575343</v>
      </c>
      <c r="T464" s="153"/>
      <c r="U464" s="32">
        <f t="shared" si="138"/>
        <v>0</v>
      </c>
      <c r="V464" s="280">
        <v>36</v>
      </c>
      <c r="W464" s="133" t="s">
        <v>249</v>
      </c>
      <c r="X464" s="216"/>
      <c r="Y464" s="294">
        <v>46478</v>
      </c>
      <c r="Z464" s="177"/>
    </row>
    <row r="465" spans="1:26" s="46" customFormat="1" ht="13.5" customHeight="1">
      <c r="A465" s="309" t="s">
        <v>1785</v>
      </c>
      <c r="B465" s="314"/>
      <c r="C465" s="314"/>
      <c r="D465" s="311">
        <v>5999076253814</v>
      </c>
      <c r="E465" s="309">
        <v>15019040343</v>
      </c>
      <c r="F465" s="309">
        <v>2106909200</v>
      </c>
      <c r="G465" s="5" t="s">
        <v>170</v>
      </c>
      <c r="H465" s="327" t="s">
        <v>243</v>
      </c>
      <c r="I465" s="60" t="s">
        <v>203</v>
      </c>
      <c r="J465" s="104" t="s">
        <v>1295</v>
      </c>
      <c r="K465" s="43" t="s">
        <v>414</v>
      </c>
      <c r="L465" s="12">
        <v>50</v>
      </c>
      <c r="M465" s="206">
        <v>1.8686027397260272</v>
      </c>
      <c r="N465" s="73"/>
      <c r="O465" s="197">
        <f t="shared" si="137"/>
        <v>79.228756164383555</v>
      </c>
      <c r="P465" s="174">
        <v>1.4</v>
      </c>
      <c r="Q465" s="174">
        <f t="shared" ref="Q465" si="144">M465*0.8*P465</f>
        <v>2.0928350684931507</v>
      </c>
      <c r="R465" s="173">
        <f t="shared" si="135"/>
        <v>110.92025863013698</v>
      </c>
      <c r="S465" s="173">
        <f t="shared" ref="S465" si="145">R465-O465</f>
        <v>31.69150246575343</v>
      </c>
      <c r="T465" s="153"/>
      <c r="U465" s="32">
        <f t="shared" si="138"/>
        <v>0</v>
      </c>
      <c r="V465" s="280">
        <v>19</v>
      </c>
      <c r="W465" s="137"/>
      <c r="X465" s="216"/>
      <c r="Y465" s="294">
        <v>46692</v>
      </c>
      <c r="Z465" s="177"/>
    </row>
    <row r="466" spans="1:26" s="46" customFormat="1" ht="13.5" customHeight="1">
      <c r="A466" s="309" t="s">
        <v>1786</v>
      </c>
      <c r="B466" s="314"/>
      <c r="C466" s="314"/>
      <c r="D466" s="311">
        <v>5999076253821</v>
      </c>
      <c r="E466" s="309">
        <v>15019040443</v>
      </c>
      <c r="F466" s="309">
        <v>2106909200</v>
      </c>
      <c r="G466" s="5" t="s">
        <v>170</v>
      </c>
      <c r="H466" s="328" t="s">
        <v>243</v>
      </c>
      <c r="I466" s="60" t="s">
        <v>203</v>
      </c>
      <c r="J466" s="104" t="s">
        <v>1295</v>
      </c>
      <c r="K466" s="43" t="s">
        <v>1297</v>
      </c>
      <c r="L466" s="12">
        <v>50</v>
      </c>
      <c r="M466" s="206">
        <v>1.8686027397260272</v>
      </c>
      <c r="N466" s="73"/>
      <c r="O466" s="197">
        <f t="shared" si="137"/>
        <v>79.228756164383555</v>
      </c>
      <c r="P466" s="174">
        <v>1.4</v>
      </c>
      <c r="Q466" s="174">
        <f t="shared" ref="Q466:Q470" si="146">M466*0.8*P466</f>
        <v>2.0928350684931507</v>
      </c>
      <c r="R466" s="173">
        <f t="shared" si="135"/>
        <v>110.92025863013698</v>
      </c>
      <c r="S466" s="173">
        <f t="shared" ref="S466:S470" si="147">R466-O466</f>
        <v>31.69150246575343</v>
      </c>
      <c r="T466" s="153"/>
      <c r="U466" s="32">
        <f t="shared" si="138"/>
        <v>0</v>
      </c>
      <c r="V466" s="280">
        <v>25</v>
      </c>
      <c r="W466" s="137"/>
      <c r="X466" s="216"/>
      <c r="Y466" s="294">
        <v>46478</v>
      </c>
      <c r="Z466" s="177"/>
    </row>
    <row r="467" spans="1:26" s="46" customFormat="1" ht="13.5" customHeight="1">
      <c r="A467" s="309" t="s">
        <v>1787</v>
      </c>
      <c r="B467" s="314"/>
      <c r="C467" s="314"/>
      <c r="D467" s="311">
        <v>5999076253807</v>
      </c>
      <c r="E467" s="309">
        <v>15019040243</v>
      </c>
      <c r="F467" s="309">
        <v>2106909200</v>
      </c>
      <c r="G467" s="5" t="s">
        <v>170</v>
      </c>
      <c r="H467" s="327" t="s">
        <v>243</v>
      </c>
      <c r="I467" s="60" t="s">
        <v>203</v>
      </c>
      <c r="J467" s="104" t="s">
        <v>1295</v>
      </c>
      <c r="K467" s="43" t="s">
        <v>138</v>
      </c>
      <c r="L467" s="12">
        <v>50</v>
      </c>
      <c r="M467" s="206">
        <v>1.8686027397260272</v>
      </c>
      <c r="N467" s="73"/>
      <c r="O467" s="197">
        <f t="shared" si="137"/>
        <v>79.228756164383555</v>
      </c>
      <c r="P467" s="174">
        <v>1.4</v>
      </c>
      <c r="Q467" s="174">
        <f t="shared" si="146"/>
        <v>2.0928350684931507</v>
      </c>
      <c r="R467" s="173">
        <f t="shared" si="135"/>
        <v>110.92025863013698</v>
      </c>
      <c r="S467" s="173">
        <f t="shared" si="147"/>
        <v>31.69150246575343</v>
      </c>
      <c r="T467" s="153"/>
      <c r="U467" s="32">
        <f t="shared" si="138"/>
        <v>0</v>
      </c>
      <c r="V467" s="280"/>
      <c r="W467" s="133" t="s">
        <v>249</v>
      </c>
      <c r="X467" s="216"/>
      <c r="Y467" s="294"/>
      <c r="Z467" s="177"/>
    </row>
    <row r="468" spans="1:26" s="46" customFormat="1" ht="13.5" customHeight="1">
      <c r="A468" s="309" t="s">
        <v>1788</v>
      </c>
      <c r="B468" s="314"/>
      <c r="C468" s="314">
        <v>1022366</v>
      </c>
      <c r="D468" s="311">
        <v>5999076253753</v>
      </c>
      <c r="E468" s="309">
        <v>15019030143</v>
      </c>
      <c r="F468" s="309">
        <v>2106909200</v>
      </c>
      <c r="G468" s="5" t="s">
        <v>170</v>
      </c>
      <c r="H468" s="327" t="s">
        <v>243</v>
      </c>
      <c r="I468" s="60" t="s">
        <v>203</v>
      </c>
      <c r="J468" s="104" t="s">
        <v>624</v>
      </c>
      <c r="K468" s="43" t="s">
        <v>1296</v>
      </c>
      <c r="L468" s="12">
        <v>10</v>
      </c>
      <c r="M468" s="206">
        <v>34.996712328767124</v>
      </c>
      <c r="N468" s="73"/>
      <c r="O468" s="197">
        <f t="shared" si="137"/>
        <v>1483.8606027397261</v>
      </c>
      <c r="P468" s="174">
        <v>1.25</v>
      </c>
      <c r="Q468" s="174">
        <f t="shared" si="146"/>
        <v>34.996712328767131</v>
      </c>
      <c r="R468" s="173">
        <f t="shared" si="135"/>
        <v>1854.8257534246579</v>
      </c>
      <c r="S468" s="173">
        <f t="shared" si="147"/>
        <v>370.96515068493181</v>
      </c>
      <c r="T468" s="153"/>
      <c r="U468" s="32">
        <f t="shared" si="138"/>
        <v>0</v>
      </c>
      <c r="V468" s="280">
        <v>9</v>
      </c>
      <c r="W468" s="137"/>
      <c r="X468" s="216"/>
      <c r="Y468" s="294">
        <v>47119</v>
      </c>
      <c r="Z468" s="177"/>
    </row>
    <row r="469" spans="1:26" s="46" customFormat="1" ht="13.5" customHeight="1">
      <c r="A469" s="309" t="s">
        <v>1789</v>
      </c>
      <c r="B469" s="314"/>
      <c r="C469" s="314">
        <v>1022367</v>
      </c>
      <c r="D469" s="311">
        <v>5999076253777</v>
      </c>
      <c r="E469" s="309">
        <v>15019030343</v>
      </c>
      <c r="F469" s="309">
        <v>2106909200</v>
      </c>
      <c r="G469" s="5" t="s">
        <v>170</v>
      </c>
      <c r="H469" s="327" t="s">
        <v>243</v>
      </c>
      <c r="I469" s="60" t="s">
        <v>203</v>
      </c>
      <c r="J469" s="104" t="s">
        <v>624</v>
      </c>
      <c r="K469" s="43" t="s">
        <v>414</v>
      </c>
      <c r="L469" s="12">
        <v>10</v>
      </c>
      <c r="M469" s="206">
        <v>34.996712328767124</v>
      </c>
      <c r="N469" s="73"/>
      <c r="O469" s="197">
        <f t="shared" si="137"/>
        <v>1483.8606027397261</v>
      </c>
      <c r="P469" s="174">
        <v>1.25</v>
      </c>
      <c r="Q469" s="174">
        <f t="shared" si="146"/>
        <v>34.996712328767131</v>
      </c>
      <c r="R469" s="173">
        <f t="shared" si="135"/>
        <v>1854.8257534246579</v>
      </c>
      <c r="S469" s="173">
        <f t="shared" si="147"/>
        <v>370.96515068493181</v>
      </c>
      <c r="T469" s="153"/>
      <c r="U469" s="32">
        <f t="shared" si="138"/>
        <v>0</v>
      </c>
      <c r="V469" s="280">
        <v>6</v>
      </c>
      <c r="W469" s="137"/>
      <c r="X469" s="216"/>
      <c r="Y469" s="294">
        <v>47058</v>
      </c>
      <c r="Z469" s="177"/>
    </row>
    <row r="470" spans="1:26" s="46" customFormat="1" ht="13.5" customHeight="1">
      <c r="A470" s="309" t="s">
        <v>1790</v>
      </c>
      <c r="B470" s="314"/>
      <c r="C470" s="314">
        <v>1022368</v>
      </c>
      <c r="D470" s="311">
        <v>5999076253784</v>
      </c>
      <c r="E470" s="309">
        <v>15019030443</v>
      </c>
      <c r="F470" s="309">
        <v>2106909200</v>
      </c>
      <c r="G470" s="5" t="s">
        <v>170</v>
      </c>
      <c r="H470" s="328" t="s">
        <v>243</v>
      </c>
      <c r="I470" s="60" t="s">
        <v>203</v>
      </c>
      <c r="J470" s="104" t="s">
        <v>624</v>
      </c>
      <c r="K470" s="43" t="s">
        <v>1297</v>
      </c>
      <c r="L470" s="12">
        <v>10</v>
      </c>
      <c r="M470" s="206">
        <v>34.996712328767124</v>
      </c>
      <c r="N470" s="73"/>
      <c r="O470" s="197">
        <f t="shared" si="137"/>
        <v>1483.8606027397261</v>
      </c>
      <c r="P470" s="174">
        <v>1.25</v>
      </c>
      <c r="Q470" s="174">
        <f t="shared" si="146"/>
        <v>34.996712328767131</v>
      </c>
      <c r="R470" s="173">
        <f t="shared" si="135"/>
        <v>1854.8257534246579</v>
      </c>
      <c r="S470" s="173">
        <f t="shared" si="147"/>
        <v>370.96515068493181</v>
      </c>
      <c r="T470" s="153"/>
      <c r="U470" s="32">
        <f t="shared" si="138"/>
        <v>0</v>
      </c>
      <c r="V470" s="280">
        <v>8</v>
      </c>
      <c r="W470" s="137"/>
      <c r="X470" s="216"/>
      <c r="Y470" s="294">
        <v>47119</v>
      </c>
      <c r="Z470" s="177"/>
    </row>
    <row r="471" spans="1:26" s="46" customFormat="1" ht="13.5" customHeight="1">
      <c r="A471" s="309" t="s">
        <v>1791</v>
      </c>
      <c r="B471" s="314"/>
      <c r="C471" s="314">
        <v>1022369</v>
      </c>
      <c r="D471" s="311">
        <v>5999076253760</v>
      </c>
      <c r="E471" s="309">
        <v>15019030243</v>
      </c>
      <c r="F471" s="309">
        <v>2106909200</v>
      </c>
      <c r="G471" s="5" t="s">
        <v>170</v>
      </c>
      <c r="H471" s="327" t="s">
        <v>243</v>
      </c>
      <c r="I471" s="60" t="s">
        <v>203</v>
      </c>
      <c r="J471" s="104" t="s">
        <v>624</v>
      </c>
      <c r="K471" s="43" t="s">
        <v>138</v>
      </c>
      <c r="L471" s="12">
        <v>10</v>
      </c>
      <c r="M471" s="206">
        <v>34.996712328767124</v>
      </c>
      <c r="N471" s="73"/>
      <c r="O471" s="197">
        <f t="shared" si="137"/>
        <v>1483.8606027397261</v>
      </c>
      <c r="P471" s="174">
        <v>1.25</v>
      </c>
      <c r="Q471" s="174">
        <f t="shared" si="142"/>
        <v>34.996712328767131</v>
      </c>
      <c r="R471" s="173">
        <f t="shared" si="135"/>
        <v>1854.8257534246579</v>
      </c>
      <c r="S471" s="173">
        <f t="shared" si="143"/>
        <v>370.96515068493181</v>
      </c>
      <c r="T471" s="153"/>
      <c r="U471" s="32">
        <f t="shared" si="138"/>
        <v>0</v>
      </c>
      <c r="V471" s="280">
        <v>4</v>
      </c>
      <c r="W471" s="137"/>
      <c r="X471" s="216"/>
      <c r="Y471" s="294">
        <v>47058</v>
      </c>
      <c r="Z471" s="177"/>
    </row>
    <row r="472" spans="1:26" ht="12.75" customHeight="1">
      <c r="A472" s="309" t="s">
        <v>1792</v>
      </c>
      <c r="B472" s="310"/>
      <c r="C472" s="310">
        <v>1022370</v>
      </c>
      <c r="D472" s="311">
        <v>5999076248025</v>
      </c>
      <c r="E472" s="309">
        <v>15023010200</v>
      </c>
      <c r="F472" s="309">
        <v>2106905900</v>
      </c>
      <c r="G472" s="5" t="s">
        <v>170</v>
      </c>
      <c r="H472" s="81" t="s">
        <v>243</v>
      </c>
      <c r="I472" s="60" t="s">
        <v>715</v>
      </c>
      <c r="J472" s="144" t="s">
        <v>712</v>
      </c>
      <c r="K472" s="147" t="s">
        <v>1157</v>
      </c>
      <c r="L472" s="121">
        <v>1</v>
      </c>
      <c r="M472" s="206">
        <v>42.383561643835613</v>
      </c>
      <c r="N472" s="73"/>
      <c r="O472" s="197">
        <f t="shared" si="137"/>
        <v>1797.0630136986301</v>
      </c>
      <c r="P472" s="174">
        <v>1.2</v>
      </c>
      <c r="Q472" s="174">
        <f>M472*0.8*P472</f>
        <v>40.688219178082186</v>
      </c>
      <c r="R472" s="173">
        <f t="shared" si="135"/>
        <v>2156.4756164383557</v>
      </c>
      <c r="S472" s="173">
        <f>R472-O472</f>
        <v>359.41260273972557</v>
      </c>
      <c r="T472" s="153"/>
      <c r="U472" s="32">
        <f t="shared" si="138"/>
        <v>0</v>
      </c>
      <c r="V472" s="280"/>
      <c r="W472" s="134" t="s">
        <v>250</v>
      </c>
      <c r="X472" s="217"/>
      <c r="Y472" s="294"/>
      <c r="Z472" s="182"/>
    </row>
    <row r="473" spans="1:26" s="46" customFormat="1" ht="12.75" customHeight="1">
      <c r="A473" s="309" t="s">
        <v>1793</v>
      </c>
      <c r="B473" s="314"/>
      <c r="C473" s="314">
        <v>1022371</v>
      </c>
      <c r="D473" s="311">
        <v>5999076237876</v>
      </c>
      <c r="E473" s="309">
        <v>15023010100</v>
      </c>
      <c r="F473" s="315">
        <v>2106905900</v>
      </c>
      <c r="G473" s="5" t="s">
        <v>170</v>
      </c>
      <c r="H473" s="28" t="s">
        <v>243</v>
      </c>
      <c r="I473" s="60" t="s">
        <v>715</v>
      </c>
      <c r="J473" s="104" t="s">
        <v>712</v>
      </c>
      <c r="K473" s="43" t="s">
        <v>711</v>
      </c>
      <c r="L473" s="240">
        <v>1</v>
      </c>
      <c r="M473" s="206">
        <v>42.383561643835613</v>
      </c>
      <c r="N473" s="73"/>
      <c r="O473" s="197">
        <f t="shared" si="137"/>
        <v>1797.0630136986301</v>
      </c>
      <c r="P473" s="174">
        <v>1.2</v>
      </c>
      <c r="Q473" s="174">
        <f t="shared" si="136"/>
        <v>40.688219178082186</v>
      </c>
      <c r="R473" s="173">
        <f t="shared" si="135"/>
        <v>2156.4756164383557</v>
      </c>
      <c r="S473" s="173">
        <f t="shared" si="139"/>
        <v>359.41260273972557</v>
      </c>
      <c r="T473" s="111"/>
      <c r="U473" s="32">
        <f t="shared" si="138"/>
        <v>0</v>
      </c>
      <c r="V473" s="280"/>
      <c r="W473" s="134" t="s">
        <v>250</v>
      </c>
      <c r="X473" s="215"/>
      <c r="Y473" s="294"/>
      <c r="Z473" s="151"/>
    </row>
    <row r="474" spans="1:26" s="46" customFormat="1" ht="12.75" customHeight="1">
      <c r="A474" s="309" t="s">
        <v>3916</v>
      </c>
      <c r="B474" s="314"/>
      <c r="C474" s="314"/>
      <c r="D474" s="311">
        <v>5999076266074</v>
      </c>
      <c r="E474" s="309">
        <v>15026010000</v>
      </c>
      <c r="F474" s="315">
        <v>2106909200</v>
      </c>
      <c r="G474" s="5" t="s">
        <v>170</v>
      </c>
      <c r="H474" s="28" t="s">
        <v>243</v>
      </c>
      <c r="I474" s="60" t="s">
        <v>3917</v>
      </c>
      <c r="J474" s="54" t="s">
        <v>480</v>
      </c>
      <c r="K474" s="43"/>
      <c r="L474" s="93">
        <v>12</v>
      </c>
      <c r="M474" s="206">
        <v>12.114246575342467</v>
      </c>
      <c r="N474" s="73"/>
      <c r="O474" s="197">
        <f>(M474+M474*N474)*$Y$3*(1-$Y$2/100)</f>
        <v>513.64405479452068</v>
      </c>
      <c r="P474" s="174">
        <v>1.35</v>
      </c>
      <c r="Q474" s="174">
        <f>M474*0.8*P474</f>
        <v>13.083386301369865</v>
      </c>
      <c r="R474" s="173">
        <f>Q474*53</f>
        <v>693.41947397260287</v>
      </c>
      <c r="S474" s="173">
        <f>R474-O474</f>
        <v>179.77541917808219</v>
      </c>
      <c r="T474" s="111"/>
      <c r="U474" s="32">
        <f>O474*T474</f>
        <v>0</v>
      </c>
      <c r="V474" s="280">
        <v>19</v>
      </c>
      <c r="W474" s="137"/>
      <c r="X474" s="215"/>
      <c r="Y474" s="294">
        <v>47239</v>
      </c>
      <c r="Z474" s="151"/>
    </row>
    <row r="475" spans="1:26" s="46" customFormat="1" ht="12.75" customHeight="1">
      <c r="A475" s="309" t="s">
        <v>1794</v>
      </c>
      <c r="B475" s="310">
        <v>81154191</v>
      </c>
      <c r="C475" s="314">
        <v>999133</v>
      </c>
      <c r="D475" s="311">
        <v>5999076234196</v>
      </c>
      <c r="E475" s="309">
        <v>15009010031</v>
      </c>
      <c r="F475" s="315">
        <v>2106909200</v>
      </c>
      <c r="G475" s="5" t="s">
        <v>170</v>
      </c>
      <c r="H475" s="28" t="s">
        <v>243</v>
      </c>
      <c r="I475" s="60" t="s">
        <v>430</v>
      </c>
      <c r="J475" s="316" t="s">
        <v>486</v>
      </c>
      <c r="K475" s="43"/>
      <c r="L475" s="12">
        <v>12</v>
      </c>
      <c r="M475" s="206">
        <v>7.7277808219178068</v>
      </c>
      <c r="N475" s="73"/>
      <c r="O475" s="197">
        <f t="shared" si="137"/>
        <v>327.657906849315</v>
      </c>
      <c r="P475" s="174">
        <v>1.6</v>
      </c>
      <c r="Q475" s="174">
        <f t="shared" si="136"/>
        <v>9.8915594520547927</v>
      </c>
      <c r="R475" s="173">
        <f t="shared" si="135"/>
        <v>524.25265095890404</v>
      </c>
      <c r="S475" s="173">
        <f t="shared" si="139"/>
        <v>196.59474410958904</v>
      </c>
      <c r="T475" s="111"/>
      <c r="U475" s="32">
        <f t="shared" si="138"/>
        <v>0</v>
      </c>
      <c r="V475" s="280"/>
      <c r="W475" s="135" t="s">
        <v>252</v>
      </c>
      <c r="X475" s="215"/>
      <c r="Y475" s="294"/>
      <c r="Z475" s="177"/>
    </row>
    <row r="476" spans="1:26" s="46" customFormat="1" ht="12.75" customHeight="1">
      <c r="A476" s="309" t="s">
        <v>1795</v>
      </c>
      <c r="B476" s="314">
        <v>80998686</v>
      </c>
      <c r="C476" s="314">
        <v>999095</v>
      </c>
      <c r="D476" s="311">
        <v>5999076258338</v>
      </c>
      <c r="E476" s="309">
        <v>15021010040</v>
      </c>
      <c r="F476" s="315">
        <v>2106909200</v>
      </c>
      <c r="G476" s="5" t="s">
        <v>170</v>
      </c>
      <c r="H476" s="28" t="s">
        <v>242</v>
      </c>
      <c r="I476" s="60" t="s">
        <v>52</v>
      </c>
      <c r="J476" s="316" t="s">
        <v>481</v>
      </c>
      <c r="K476" s="43"/>
      <c r="L476" s="12">
        <v>12</v>
      </c>
      <c r="M476" s="206">
        <v>14.711287671232871</v>
      </c>
      <c r="N476" s="73"/>
      <c r="O476" s="197">
        <f t="shared" si="137"/>
        <v>623.75859726027375</v>
      </c>
      <c r="P476" s="174">
        <v>1.35</v>
      </c>
      <c r="Q476" s="174">
        <f t="shared" si="136"/>
        <v>15.888190684931502</v>
      </c>
      <c r="R476" s="173">
        <f t="shared" si="135"/>
        <v>842.07410630136962</v>
      </c>
      <c r="S476" s="173">
        <f t="shared" si="139"/>
        <v>218.31550904109588</v>
      </c>
      <c r="T476" s="111"/>
      <c r="U476" s="32">
        <f t="shared" si="138"/>
        <v>0</v>
      </c>
      <c r="V476" s="280">
        <v>33</v>
      </c>
      <c r="W476" s="156" t="s">
        <v>254</v>
      </c>
      <c r="X476" s="215"/>
      <c r="Y476" s="294">
        <v>47239</v>
      </c>
      <c r="Z476" s="177"/>
    </row>
    <row r="477" spans="1:26" s="46" customFormat="1" ht="12.75" customHeight="1">
      <c r="A477" s="309" t="s">
        <v>1796</v>
      </c>
      <c r="B477" s="278">
        <v>81068433</v>
      </c>
      <c r="C477" s="278">
        <v>999210</v>
      </c>
      <c r="D477" s="311">
        <v>5999076215850</v>
      </c>
      <c r="E477" s="309">
        <v>15017010000</v>
      </c>
      <c r="F477" s="315">
        <v>2106909200</v>
      </c>
      <c r="G477" s="5" t="s">
        <v>170</v>
      </c>
      <c r="H477" s="28" t="s">
        <v>242</v>
      </c>
      <c r="I477" s="60" t="s">
        <v>716</v>
      </c>
      <c r="J477" s="316" t="s">
        <v>591</v>
      </c>
      <c r="K477" s="43"/>
      <c r="L477" s="12">
        <v>10</v>
      </c>
      <c r="M477" s="206">
        <v>22.803287671232876</v>
      </c>
      <c r="N477" s="73"/>
      <c r="O477" s="197">
        <f t="shared" si="137"/>
        <v>966.85939726027391</v>
      </c>
      <c r="P477" s="174">
        <v>1.25</v>
      </c>
      <c r="Q477" s="174">
        <f t="shared" si="136"/>
        <v>22.80328767123288</v>
      </c>
      <c r="R477" s="173">
        <f t="shared" si="135"/>
        <v>1208.5742465753426</v>
      </c>
      <c r="S477" s="173">
        <f t="shared" si="139"/>
        <v>241.7148493150687</v>
      </c>
      <c r="T477" s="111"/>
      <c r="U477" s="32">
        <f t="shared" si="138"/>
        <v>0</v>
      </c>
      <c r="V477" s="280">
        <v>28</v>
      </c>
      <c r="W477" s="155" t="s">
        <v>253</v>
      </c>
      <c r="X477" s="215"/>
      <c r="Y477" s="294">
        <v>47270</v>
      </c>
      <c r="Z477" s="177"/>
    </row>
    <row r="478" spans="1:26" s="46" customFormat="1" ht="12.75" customHeight="1">
      <c r="A478" s="309" t="s">
        <v>1797</v>
      </c>
      <c r="B478" s="278">
        <v>81096032</v>
      </c>
      <c r="C478" s="278">
        <v>999096</v>
      </c>
      <c r="D478" s="311">
        <v>5999076215867</v>
      </c>
      <c r="E478" s="309">
        <v>15018010100</v>
      </c>
      <c r="F478" s="315">
        <v>2106909200</v>
      </c>
      <c r="G478" s="5" t="s">
        <v>170</v>
      </c>
      <c r="H478" s="28" t="s">
        <v>242</v>
      </c>
      <c r="I478" s="60" t="s">
        <v>716</v>
      </c>
      <c r="J478" s="316" t="s">
        <v>591</v>
      </c>
      <c r="K478" s="43" t="s">
        <v>13</v>
      </c>
      <c r="L478" s="12">
        <v>10</v>
      </c>
      <c r="M478" s="206">
        <v>22.803287671232876</v>
      </c>
      <c r="N478" s="73"/>
      <c r="O478" s="197">
        <f t="shared" si="137"/>
        <v>966.85939726027391</v>
      </c>
      <c r="P478" s="174">
        <v>1.25</v>
      </c>
      <c r="Q478" s="174">
        <f t="shared" si="136"/>
        <v>22.80328767123288</v>
      </c>
      <c r="R478" s="173">
        <f t="shared" si="135"/>
        <v>1208.5742465753426</v>
      </c>
      <c r="S478" s="173">
        <f t="shared" si="139"/>
        <v>241.7148493150687</v>
      </c>
      <c r="T478" s="111"/>
      <c r="U478" s="32">
        <f t="shared" si="138"/>
        <v>0</v>
      </c>
      <c r="V478" s="280">
        <v>42</v>
      </c>
      <c r="W478" s="156" t="s">
        <v>254</v>
      </c>
      <c r="X478" s="215"/>
      <c r="Y478" s="294">
        <v>47300</v>
      </c>
      <c r="Z478" s="177"/>
    </row>
    <row r="479" spans="1:26" s="46" customFormat="1" ht="12.75" customHeight="1">
      <c r="A479" s="309" t="s">
        <v>1798</v>
      </c>
      <c r="B479" s="314">
        <v>81154192</v>
      </c>
      <c r="C479" s="314">
        <v>999135</v>
      </c>
      <c r="D479" s="311">
        <v>5999076239160</v>
      </c>
      <c r="E479" s="309">
        <v>15018010300</v>
      </c>
      <c r="F479" s="315">
        <v>2106909200</v>
      </c>
      <c r="G479" s="5" t="s">
        <v>170</v>
      </c>
      <c r="H479" s="28" t="s">
        <v>242</v>
      </c>
      <c r="I479" s="60" t="s">
        <v>716</v>
      </c>
      <c r="J479" s="104" t="s">
        <v>591</v>
      </c>
      <c r="K479" s="43" t="s">
        <v>396</v>
      </c>
      <c r="L479" s="240">
        <v>10</v>
      </c>
      <c r="M479" s="206">
        <v>22.803287671232876</v>
      </c>
      <c r="N479" s="73"/>
      <c r="O479" s="197">
        <f t="shared" si="137"/>
        <v>966.85939726027391</v>
      </c>
      <c r="P479" s="174">
        <v>1.25</v>
      </c>
      <c r="Q479" s="174">
        <f t="shared" si="136"/>
        <v>22.80328767123288</v>
      </c>
      <c r="R479" s="173">
        <f t="shared" si="135"/>
        <v>1208.5742465753426</v>
      </c>
      <c r="S479" s="173">
        <f t="shared" si="139"/>
        <v>241.7148493150687</v>
      </c>
      <c r="T479" s="111"/>
      <c r="U479" s="32">
        <f t="shared" si="138"/>
        <v>0</v>
      </c>
      <c r="V479" s="280"/>
      <c r="W479" s="155" t="s">
        <v>253</v>
      </c>
      <c r="X479" s="215"/>
      <c r="Y479" s="294"/>
      <c r="Z479" s="151"/>
    </row>
    <row r="480" spans="1:26" s="47" customFormat="1" ht="12.75" customHeight="1">
      <c r="A480" s="309" t="s">
        <v>1799</v>
      </c>
      <c r="B480" s="314">
        <v>80998687</v>
      </c>
      <c r="C480" s="314">
        <v>999097</v>
      </c>
      <c r="D480" s="311">
        <v>5999076234318</v>
      </c>
      <c r="E480" s="309">
        <v>12018010031</v>
      </c>
      <c r="F480" s="315">
        <v>2106909200</v>
      </c>
      <c r="G480" s="5" t="s">
        <v>170</v>
      </c>
      <c r="H480" s="28" t="s">
        <v>242</v>
      </c>
      <c r="I480" s="60" t="s">
        <v>193</v>
      </c>
      <c r="J480" s="316" t="s">
        <v>481</v>
      </c>
      <c r="K480" s="43"/>
      <c r="L480" s="13">
        <v>12</v>
      </c>
      <c r="M480" s="206">
        <v>14.711287671232871</v>
      </c>
      <c r="N480" s="73"/>
      <c r="O480" s="197">
        <f t="shared" si="137"/>
        <v>623.75859726027375</v>
      </c>
      <c r="P480" s="174">
        <v>1.35</v>
      </c>
      <c r="Q480" s="174">
        <f t="shared" si="136"/>
        <v>15.888190684931502</v>
      </c>
      <c r="R480" s="173">
        <f t="shared" si="135"/>
        <v>842.07410630136962</v>
      </c>
      <c r="S480" s="173">
        <f t="shared" si="139"/>
        <v>218.31550904109588</v>
      </c>
      <c r="T480" s="111"/>
      <c r="U480" s="32">
        <f t="shared" si="138"/>
        <v>0</v>
      </c>
      <c r="V480" s="280" t="s">
        <v>4119</v>
      </c>
      <c r="W480" s="156" t="s">
        <v>254</v>
      </c>
      <c r="X480" s="216"/>
      <c r="Y480" s="294">
        <v>47270</v>
      </c>
      <c r="Z480" s="75"/>
    </row>
    <row r="481" spans="1:26" s="47" customFormat="1" ht="12.75" customHeight="1">
      <c r="A481" s="309" t="s">
        <v>1800</v>
      </c>
      <c r="B481" s="314">
        <v>81154193</v>
      </c>
      <c r="C481" s="314">
        <v>999136</v>
      </c>
      <c r="D481" s="311">
        <v>5999076251520</v>
      </c>
      <c r="E481" s="309">
        <v>12030010041</v>
      </c>
      <c r="F481" s="315">
        <v>2106909200</v>
      </c>
      <c r="G481" s="5" t="s">
        <v>170</v>
      </c>
      <c r="H481" s="81" t="s">
        <v>242</v>
      </c>
      <c r="I481" s="60" t="s">
        <v>804</v>
      </c>
      <c r="J481" s="104" t="s">
        <v>591</v>
      </c>
      <c r="K481" s="43"/>
      <c r="L481" s="13">
        <v>10</v>
      </c>
      <c r="M481" s="206">
        <v>30.721095890410954</v>
      </c>
      <c r="N481" s="73"/>
      <c r="O481" s="197">
        <f t="shared" si="137"/>
        <v>1302.5744657534244</v>
      </c>
      <c r="P481" s="174">
        <v>1.25</v>
      </c>
      <c r="Q481" s="174">
        <f t="shared" si="136"/>
        <v>30.721095890410957</v>
      </c>
      <c r="R481" s="173">
        <f t="shared" si="135"/>
        <v>1628.2180821917807</v>
      </c>
      <c r="S481" s="173">
        <f t="shared" si="139"/>
        <v>325.64361643835628</v>
      </c>
      <c r="T481" s="111"/>
      <c r="U481" s="32">
        <f t="shared" si="138"/>
        <v>0</v>
      </c>
      <c r="V481" s="280">
        <v>1</v>
      </c>
      <c r="W481" s="135" t="s">
        <v>252</v>
      </c>
      <c r="X481" s="216"/>
      <c r="Y481" s="294">
        <v>47239</v>
      </c>
      <c r="Z481" s="177"/>
    </row>
    <row r="482" spans="1:26" s="46" customFormat="1" ht="12.75" customHeight="1">
      <c r="A482" s="309" t="s">
        <v>1801</v>
      </c>
      <c r="B482" s="310">
        <v>81154194</v>
      </c>
      <c r="C482" s="314"/>
      <c r="D482" s="311">
        <v>5999076253562</v>
      </c>
      <c r="E482" s="309">
        <v>15007050343</v>
      </c>
      <c r="F482" s="309">
        <v>2106909200</v>
      </c>
      <c r="G482" s="5" t="s">
        <v>170</v>
      </c>
      <c r="H482" s="81" t="s">
        <v>242</v>
      </c>
      <c r="I482" s="60" t="s">
        <v>148</v>
      </c>
      <c r="J482" s="104" t="s">
        <v>623</v>
      </c>
      <c r="K482" s="43" t="s">
        <v>82</v>
      </c>
      <c r="L482" s="15">
        <v>50</v>
      </c>
      <c r="M482" s="206">
        <v>1.4568767123287671</v>
      </c>
      <c r="N482" s="73"/>
      <c r="O482" s="197">
        <f t="shared" si="137"/>
        <v>61.771572602739731</v>
      </c>
      <c r="P482" s="174">
        <v>1.4</v>
      </c>
      <c r="Q482" s="174">
        <f t="shared" si="136"/>
        <v>1.631701917808219</v>
      </c>
      <c r="R482" s="173">
        <f t="shared" si="135"/>
        <v>86.480201643835613</v>
      </c>
      <c r="S482" s="173">
        <f t="shared" si="139"/>
        <v>24.708629041095882</v>
      </c>
      <c r="T482" s="111"/>
      <c r="U482" s="32">
        <f t="shared" si="138"/>
        <v>0</v>
      </c>
      <c r="V482" s="280">
        <v>12</v>
      </c>
      <c r="W482" s="155" t="s">
        <v>253</v>
      </c>
      <c r="X482" s="215"/>
      <c r="Y482" s="294">
        <v>46966</v>
      </c>
      <c r="Z482" s="177"/>
    </row>
    <row r="483" spans="1:26" s="46" customFormat="1" ht="12.75" customHeight="1">
      <c r="A483" s="309" t="s">
        <v>1802</v>
      </c>
      <c r="B483" s="310">
        <v>81154195</v>
      </c>
      <c r="C483" s="314"/>
      <c r="D483" s="311">
        <v>5999076253579</v>
      </c>
      <c r="E483" s="309">
        <v>15007050443</v>
      </c>
      <c r="F483" s="309">
        <v>2106909200</v>
      </c>
      <c r="G483" s="5" t="s">
        <v>170</v>
      </c>
      <c r="H483" s="81" t="s">
        <v>242</v>
      </c>
      <c r="I483" s="60" t="s">
        <v>148</v>
      </c>
      <c r="J483" s="104" t="s">
        <v>623</v>
      </c>
      <c r="K483" s="43" t="s">
        <v>129</v>
      </c>
      <c r="L483" s="15">
        <v>50</v>
      </c>
      <c r="M483" s="206">
        <v>1.4568767123287671</v>
      </c>
      <c r="N483" s="73"/>
      <c r="O483" s="197">
        <f t="shared" si="137"/>
        <v>61.771572602739731</v>
      </c>
      <c r="P483" s="174">
        <v>1.4</v>
      </c>
      <c r="Q483" s="174">
        <f t="shared" si="136"/>
        <v>1.631701917808219</v>
      </c>
      <c r="R483" s="173">
        <f t="shared" si="135"/>
        <v>86.480201643835613</v>
      </c>
      <c r="S483" s="173">
        <f t="shared" si="139"/>
        <v>24.708629041095882</v>
      </c>
      <c r="T483" s="111"/>
      <c r="U483" s="32">
        <f t="shared" si="138"/>
        <v>0</v>
      </c>
      <c r="V483" s="280">
        <v>4</v>
      </c>
      <c r="W483" s="155" t="s">
        <v>253</v>
      </c>
      <c r="X483" s="215"/>
      <c r="Y483" s="294">
        <v>46966</v>
      </c>
      <c r="Z483" s="177"/>
    </row>
    <row r="484" spans="1:26" s="46" customFormat="1" ht="12.75" customHeight="1">
      <c r="A484" s="309" t="s">
        <v>1803</v>
      </c>
      <c r="B484" s="310">
        <v>81154196</v>
      </c>
      <c r="C484" s="314"/>
      <c r="D484" s="311">
        <v>5999076253586</v>
      </c>
      <c r="E484" s="309">
        <v>15007050543</v>
      </c>
      <c r="F484" s="315">
        <v>2106909200</v>
      </c>
      <c r="G484" s="5" t="s">
        <v>170</v>
      </c>
      <c r="H484" s="81" t="s">
        <v>242</v>
      </c>
      <c r="I484" s="60" t="s">
        <v>148</v>
      </c>
      <c r="J484" s="104" t="s">
        <v>623</v>
      </c>
      <c r="K484" s="43" t="s">
        <v>137</v>
      </c>
      <c r="L484" s="15">
        <v>50</v>
      </c>
      <c r="M484" s="206">
        <v>1.4568767123287671</v>
      </c>
      <c r="N484" s="73"/>
      <c r="O484" s="197">
        <f t="shared" si="137"/>
        <v>61.771572602739731</v>
      </c>
      <c r="P484" s="174">
        <v>1.4</v>
      </c>
      <c r="Q484" s="174">
        <f t="shared" ref="Q484:Q556" si="148">M484*0.8*P484</f>
        <v>1.631701917808219</v>
      </c>
      <c r="R484" s="173">
        <f t="shared" si="135"/>
        <v>86.480201643835613</v>
      </c>
      <c r="S484" s="173">
        <f t="shared" si="139"/>
        <v>24.708629041095882</v>
      </c>
      <c r="T484" s="111"/>
      <c r="U484" s="32">
        <f t="shared" si="138"/>
        <v>0</v>
      </c>
      <c r="V484" s="280">
        <v>28</v>
      </c>
      <c r="W484" s="155" t="s">
        <v>253</v>
      </c>
      <c r="X484" s="215"/>
      <c r="Y484" s="294">
        <v>47209</v>
      </c>
      <c r="Z484" s="177"/>
    </row>
    <row r="485" spans="1:26" s="46" customFormat="1" ht="12.75" customHeight="1">
      <c r="A485" s="309" t="s">
        <v>1804</v>
      </c>
      <c r="B485" s="310">
        <v>81154197</v>
      </c>
      <c r="C485" s="314"/>
      <c r="D485" s="311">
        <v>5999076253593</v>
      </c>
      <c r="E485" s="309">
        <v>15007050643</v>
      </c>
      <c r="F485" s="315">
        <v>2106909200</v>
      </c>
      <c r="G485" s="5" t="s">
        <v>170</v>
      </c>
      <c r="H485" s="81" t="s">
        <v>242</v>
      </c>
      <c r="I485" s="60" t="s">
        <v>148</v>
      </c>
      <c r="J485" s="104" t="s">
        <v>623</v>
      </c>
      <c r="K485" s="43" t="s">
        <v>138</v>
      </c>
      <c r="L485" s="15">
        <v>50</v>
      </c>
      <c r="M485" s="206">
        <v>1.4568767123287671</v>
      </c>
      <c r="N485" s="73"/>
      <c r="O485" s="197">
        <f t="shared" si="137"/>
        <v>61.771572602739731</v>
      </c>
      <c r="P485" s="174">
        <v>1.4</v>
      </c>
      <c r="Q485" s="174">
        <f t="shared" si="148"/>
        <v>1.631701917808219</v>
      </c>
      <c r="R485" s="173">
        <f t="shared" si="135"/>
        <v>86.480201643835613</v>
      </c>
      <c r="S485" s="173">
        <f t="shared" si="139"/>
        <v>24.708629041095882</v>
      </c>
      <c r="T485" s="111"/>
      <c r="U485" s="32">
        <f t="shared" si="138"/>
        <v>0</v>
      </c>
      <c r="V485" s="280">
        <v>2</v>
      </c>
      <c r="W485" s="155" t="s">
        <v>253</v>
      </c>
      <c r="X485" s="215"/>
      <c r="Y485" s="294">
        <v>46966</v>
      </c>
      <c r="Z485" s="177"/>
    </row>
    <row r="486" spans="1:26" s="46" customFormat="1" ht="12.75" customHeight="1">
      <c r="A486" s="309" t="s">
        <v>1805</v>
      </c>
      <c r="B486" s="314">
        <v>80998688</v>
      </c>
      <c r="C486" s="314">
        <v>1022372</v>
      </c>
      <c r="D486" s="311">
        <v>5999076253524</v>
      </c>
      <c r="E486" s="309">
        <v>15007040343</v>
      </c>
      <c r="F486" s="315">
        <v>2106909200</v>
      </c>
      <c r="G486" s="5" t="s">
        <v>170</v>
      </c>
      <c r="H486" s="81" t="s">
        <v>242</v>
      </c>
      <c r="I486" s="60" t="s">
        <v>148</v>
      </c>
      <c r="J486" s="104" t="s">
        <v>624</v>
      </c>
      <c r="K486" s="43" t="s">
        <v>82</v>
      </c>
      <c r="L486" s="15">
        <v>10</v>
      </c>
      <c r="M486" s="206">
        <v>19.636164383561646</v>
      </c>
      <c r="N486" s="73"/>
      <c r="O486" s="197">
        <f t="shared" si="137"/>
        <v>832.5733698630138</v>
      </c>
      <c r="P486" s="174">
        <v>1.3</v>
      </c>
      <c r="Q486" s="174">
        <f t="shared" si="148"/>
        <v>20.421610958904115</v>
      </c>
      <c r="R486" s="173">
        <f t="shared" si="135"/>
        <v>1082.3453808219181</v>
      </c>
      <c r="S486" s="173">
        <f t="shared" si="139"/>
        <v>249.77201095890427</v>
      </c>
      <c r="T486" s="111"/>
      <c r="U486" s="32">
        <f t="shared" si="138"/>
        <v>0</v>
      </c>
      <c r="V486" s="280">
        <v>1</v>
      </c>
      <c r="W486" s="136" t="s">
        <v>251</v>
      </c>
      <c r="X486" s="215"/>
      <c r="Y486" s="294">
        <v>47209</v>
      </c>
      <c r="Z486" s="177"/>
    </row>
    <row r="487" spans="1:26" s="46" customFormat="1" ht="12.75" customHeight="1">
      <c r="A487" s="309" t="s">
        <v>1806</v>
      </c>
      <c r="B487" s="314">
        <v>80998689</v>
      </c>
      <c r="C487" s="314">
        <v>1022373</v>
      </c>
      <c r="D487" s="311">
        <v>5999076253531</v>
      </c>
      <c r="E487" s="309">
        <v>15007040443</v>
      </c>
      <c r="F487" s="315">
        <v>2106909200</v>
      </c>
      <c r="G487" s="5" t="s">
        <v>170</v>
      </c>
      <c r="H487" s="81" t="s">
        <v>242</v>
      </c>
      <c r="I487" s="60" t="s">
        <v>148</v>
      </c>
      <c r="J487" s="104" t="s">
        <v>624</v>
      </c>
      <c r="K487" s="43" t="s">
        <v>129</v>
      </c>
      <c r="L487" s="15">
        <v>10</v>
      </c>
      <c r="M487" s="206">
        <v>19.636164383561646</v>
      </c>
      <c r="N487" s="73"/>
      <c r="O487" s="197">
        <f t="shared" si="137"/>
        <v>832.5733698630138</v>
      </c>
      <c r="P487" s="174">
        <v>1.3</v>
      </c>
      <c r="Q487" s="174">
        <f t="shared" si="148"/>
        <v>20.421610958904115</v>
      </c>
      <c r="R487" s="173">
        <f t="shared" si="135"/>
        <v>1082.3453808219181</v>
      </c>
      <c r="S487" s="173">
        <f t="shared" si="139"/>
        <v>249.77201095890427</v>
      </c>
      <c r="T487" s="111"/>
      <c r="U487" s="32">
        <f t="shared" si="138"/>
        <v>0</v>
      </c>
      <c r="V487" s="280">
        <v>10</v>
      </c>
      <c r="W487" s="136" t="s">
        <v>251</v>
      </c>
      <c r="X487" s="215"/>
      <c r="Y487" s="294">
        <v>47239</v>
      </c>
      <c r="Z487" s="177"/>
    </row>
    <row r="488" spans="1:26" s="46" customFormat="1" ht="12.75" customHeight="1">
      <c r="A488" s="309" t="s">
        <v>1807</v>
      </c>
      <c r="B488" s="314">
        <v>80998690</v>
      </c>
      <c r="C488" s="314">
        <v>1022374</v>
      </c>
      <c r="D488" s="311">
        <v>5999076253548</v>
      </c>
      <c r="E488" s="309">
        <v>15007040543</v>
      </c>
      <c r="F488" s="315">
        <v>2106909200</v>
      </c>
      <c r="G488" s="5" t="s">
        <v>170</v>
      </c>
      <c r="H488" s="81" t="s">
        <v>242</v>
      </c>
      <c r="I488" s="60" t="s">
        <v>148</v>
      </c>
      <c r="J488" s="104" t="s">
        <v>624</v>
      </c>
      <c r="K488" s="43" t="s">
        <v>137</v>
      </c>
      <c r="L488" s="15">
        <v>10</v>
      </c>
      <c r="M488" s="206">
        <v>19.636164383561646</v>
      </c>
      <c r="N488" s="73"/>
      <c r="O488" s="197">
        <f t="shared" si="137"/>
        <v>832.5733698630138</v>
      </c>
      <c r="P488" s="174">
        <v>1.3</v>
      </c>
      <c r="Q488" s="174">
        <f t="shared" si="148"/>
        <v>20.421610958904115</v>
      </c>
      <c r="R488" s="173">
        <f t="shared" si="135"/>
        <v>1082.3453808219181</v>
      </c>
      <c r="S488" s="173">
        <f t="shared" si="139"/>
        <v>249.77201095890427</v>
      </c>
      <c r="T488" s="111"/>
      <c r="U488" s="32">
        <f t="shared" si="138"/>
        <v>0</v>
      </c>
      <c r="V488" s="280">
        <v>10</v>
      </c>
      <c r="W488" s="136" t="s">
        <v>251</v>
      </c>
      <c r="X488" s="215"/>
      <c r="Y488" s="294">
        <v>47270</v>
      </c>
      <c r="Z488" s="177"/>
    </row>
    <row r="489" spans="1:26" s="46" customFormat="1" ht="12.75" customHeight="1">
      <c r="A489" s="309" t="s">
        <v>1808</v>
      </c>
      <c r="B489" s="314">
        <v>80998692</v>
      </c>
      <c r="C489" s="314">
        <v>999137</v>
      </c>
      <c r="D489" s="311">
        <v>5999076253555</v>
      </c>
      <c r="E489" s="309">
        <v>15007040643</v>
      </c>
      <c r="F489" s="309">
        <v>2106909200</v>
      </c>
      <c r="G489" s="5" t="s">
        <v>170</v>
      </c>
      <c r="H489" s="81" t="s">
        <v>242</v>
      </c>
      <c r="I489" s="60" t="s">
        <v>148</v>
      </c>
      <c r="J489" s="104" t="s">
        <v>624</v>
      </c>
      <c r="K489" s="43" t="s">
        <v>138</v>
      </c>
      <c r="L489" s="15">
        <v>10</v>
      </c>
      <c r="M489" s="206">
        <v>19.636164383561646</v>
      </c>
      <c r="N489" s="73"/>
      <c r="O489" s="197">
        <f t="shared" si="137"/>
        <v>832.5733698630138</v>
      </c>
      <c r="P489" s="174">
        <v>1.3</v>
      </c>
      <c r="Q489" s="174">
        <f t="shared" si="148"/>
        <v>20.421610958904115</v>
      </c>
      <c r="R489" s="173">
        <f t="shared" si="135"/>
        <v>1082.3453808219181</v>
      </c>
      <c r="S489" s="173">
        <f t="shared" si="139"/>
        <v>249.77201095890427</v>
      </c>
      <c r="T489" s="111"/>
      <c r="U489" s="32">
        <f t="shared" si="138"/>
        <v>0</v>
      </c>
      <c r="V489" s="280">
        <v>8</v>
      </c>
      <c r="W489" s="136" t="s">
        <v>251</v>
      </c>
      <c r="X489" s="215"/>
      <c r="Y489" s="294">
        <v>47270</v>
      </c>
      <c r="Z489" s="177"/>
    </row>
    <row r="490" spans="1:26" s="46" customFormat="1" ht="12.75" customHeight="1">
      <c r="A490" s="309" t="s">
        <v>1809</v>
      </c>
      <c r="B490" s="314">
        <v>80998693</v>
      </c>
      <c r="C490" s="314">
        <v>1022375</v>
      </c>
      <c r="D490" s="311">
        <v>5999076253487</v>
      </c>
      <c r="E490" s="309">
        <v>15007010343</v>
      </c>
      <c r="F490" s="309">
        <v>2106909200</v>
      </c>
      <c r="G490" s="5" t="s">
        <v>170</v>
      </c>
      <c r="H490" s="28" t="s">
        <v>242</v>
      </c>
      <c r="I490" s="60" t="s">
        <v>148</v>
      </c>
      <c r="J490" s="104" t="s">
        <v>625</v>
      </c>
      <c r="K490" s="43" t="s">
        <v>82</v>
      </c>
      <c r="L490" s="15">
        <v>6</v>
      </c>
      <c r="M490" s="206">
        <v>30.721095890410954</v>
      </c>
      <c r="N490" s="73"/>
      <c r="O490" s="197">
        <f t="shared" si="137"/>
        <v>1302.5744657534244</v>
      </c>
      <c r="P490" s="174">
        <v>1.25</v>
      </c>
      <c r="Q490" s="174">
        <f t="shared" si="148"/>
        <v>30.721095890410957</v>
      </c>
      <c r="R490" s="173">
        <f t="shared" si="135"/>
        <v>1628.2180821917807</v>
      </c>
      <c r="S490" s="173">
        <f t="shared" si="139"/>
        <v>325.64361643835628</v>
      </c>
      <c r="T490" s="111"/>
      <c r="U490" s="32">
        <f t="shared" si="138"/>
        <v>0</v>
      </c>
      <c r="V490" s="280">
        <v>10</v>
      </c>
      <c r="W490" s="134" t="s">
        <v>250</v>
      </c>
      <c r="X490" s="215"/>
      <c r="Y490" s="294">
        <v>47270</v>
      </c>
      <c r="Z490" s="177"/>
    </row>
    <row r="491" spans="1:26" s="46" customFormat="1" ht="12.75" customHeight="1">
      <c r="A491" s="309" t="s">
        <v>1810</v>
      </c>
      <c r="B491" s="314">
        <v>80998694</v>
      </c>
      <c r="C491" s="314">
        <v>1022376</v>
      </c>
      <c r="D491" s="311">
        <v>5999076253494</v>
      </c>
      <c r="E491" s="309">
        <v>15007010443</v>
      </c>
      <c r="F491" s="315">
        <v>2106909200</v>
      </c>
      <c r="G491" s="5" t="s">
        <v>170</v>
      </c>
      <c r="H491" s="28" t="s">
        <v>242</v>
      </c>
      <c r="I491" s="60" t="s">
        <v>148</v>
      </c>
      <c r="J491" s="104" t="s">
        <v>625</v>
      </c>
      <c r="K491" s="43" t="s">
        <v>129</v>
      </c>
      <c r="L491" s="15">
        <v>6</v>
      </c>
      <c r="M491" s="206">
        <v>30.721095890410954</v>
      </c>
      <c r="N491" s="73"/>
      <c r="O491" s="197">
        <f t="shared" si="137"/>
        <v>1302.5744657534244</v>
      </c>
      <c r="P491" s="174">
        <v>1.25</v>
      </c>
      <c r="Q491" s="174">
        <f t="shared" si="148"/>
        <v>30.721095890410957</v>
      </c>
      <c r="R491" s="173">
        <f t="shared" si="135"/>
        <v>1628.2180821917807</v>
      </c>
      <c r="S491" s="173">
        <f t="shared" si="139"/>
        <v>325.64361643835628</v>
      </c>
      <c r="T491" s="111"/>
      <c r="U491" s="32">
        <f t="shared" si="138"/>
        <v>0</v>
      </c>
      <c r="V491" s="280">
        <v>7</v>
      </c>
      <c r="W491" s="134" t="s">
        <v>250</v>
      </c>
      <c r="X491" s="215"/>
      <c r="Y491" s="294">
        <v>47239</v>
      </c>
      <c r="Z491" s="177"/>
    </row>
    <row r="492" spans="1:26" s="46" customFormat="1" ht="12.75" customHeight="1">
      <c r="A492" s="309" t="s">
        <v>1811</v>
      </c>
      <c r="B492" s="314">
        <v>80998695</v>
      </c>
      <c r="C492" s="314">
        <v>1022377</v>
      </c>
      <c r="D492" s="311">
        <v>5999076253500</v>
      </c>
      <c r="E492" s="309">
        <v>15007010543</v>
      </c>
      <c r="F492" s="309">
        <v>2106909200</v>
      </c>
      <c r="G492" s="5" t="s">
        <v>170</v>
      </c>
      <c r="H492" s="28" t="s">
        <v>242</v>
      </c>
      <c r="I492" s="60" t="s">
        <v>148</v>
      </c>
      <c r="J492" s="104" t="s">
        <v>625</v>
      </c>
      <c r="K492" s="43" t="s">
        <v>137</v>
      </c>
      <c r="L492" s="15">
        <v>6</v>
      </c>
      <c r="M492" s="206">
        <v>30.721095890410954</v>
      </c>
      <c r="N492" s="73"/>
      <c r="O492" s="197">
        <f t="shared" si="137"/>
        <v>1302.5744657534244</v>
      </c>
      <c r="P492" s="174">
        <v>1.25</v>
      </c>
      <c r="Q492" s="174">
        <f t="shared" si="148"/>
        <v>30.721095890410957</v>
      </c>
      <c r="R492" s="173">
        <f t="shared" ref="R492:R559" si="149">Q492*53</f>
        <v>1628.2180821917807</v>
      </c>
      <c r="S492" s="173">
        <f t="shared" si="139"/>
        <v>325.64361643835628</v>
      </c>
      <c r="T492" s="111"/>
      <c r="U492" s="32">
        <f t="shared" si="138"/>
        <v>0</v>
      </c>
      <c r="V492" s="280">
        <v>11</v>
      </c>
      <c r="W492" s="134" t="s">
        <v>250</v>
      </c>
      <c r="X492" s="215"/>
      <c r="Y492" s="294">
        <v>47239</v>
      </c>
      <c r="Z492" s="177"/>
    </row>
    <row r="493" spans="1:26" s="46" customFormat="1" ht="12.75" customHeight="1">
      <c r="A493" s="309" t="s">
        <v>1812</v>
      </c>
      <c r="B493" s="314">
        <v>80998696</v>
      </c>
      <c r="C493" s="314">
        <v>1022378</v>
      </c>
      <c r="D493" s="311">
        <v>5999076253517</v>
      </c>
      <c r="E493" s="309">
        <v>15007010643</v>
      </c>
      <c r="F493" s="309">
        <v>2106909200</v>
      </c>
      <c r="G493" s="5" t="s">
        <v>170</v>
      </c>
      <c r="H493" s="28" t="s">
        <v>242</v>
      </c>
      <c r="I493" s="60" t="s">
        <v>148</v>
      </c>
      <c r="J493" s="104" t="s">
        <v>625</v>
      </c>
      <c r="K493" s="43" t="s">
        <v>138</v>
      </c>
      <c r="L493" s="15">
        <v>6</v>
      </c>
      <c r="M493" s="206">
        <v>30.721095890410954</v>
      </c>
      <c r="N493" s="73"/>
      <c r="O493" s="197">
        <f t="shared" si="137"/>
        <v>1302.5744657534244</v>
      </c>
      <c r="P493" s="174">
        <v>1.25</v>
      </c>
      <c r="Q493" s="174">
        <f t="shared" si="148"/>
        <v>30.721095890410957</v>
      </c>
      <c r="R493" s="173">
        <f t="shared" si="149"/>
        <v>1628.2180821917807</v>
      </c>
      <c r="S493" s="173">
        <f t="shared" si="139"/>
        <v>325.64361643835628</v>
      </c>
      <c r="T493" s="111"/>
      <c r="U493" s="32">
        <f t="shared" si="138"/>
        <v>0</v>
      </c>
      <c r="V493" s="280">
        <v>13</v>
      </c>
      <c r="W493" s="134" t="s">
        <v>250</v>
      </c>
      <c r="X493" s="215"/>
      <c r="Y493" s="294">
        <v>47239</v>
      </c>
      <c r="Z493" s="177"/>
    </row>
    <row r="494" spans="1:26" s="46" customFormat="1" ht="12.75" customHeight="1">
      <c r="A494" s="309" t="s">
        <v>1813</v>
      </c>
      <c r="B494" s="314"/>
      <c r="C494" s="314"/>
      <c r="D494" s="311">
        <v>5999076253456</v>
      </c>
      <c r="E494" s="309">
        <v>15024020243</v>
      </c>
      <c r="F494" s="315">
        <v>2106909200</v>
      </c>
      <c r="G494" s="80" t="s">
        <v>170</v>
      </c>
      <c r="H494" s="79" t="s">
        <v>242</v>
      </c>
      <c r="I494" s="60" t="s">
        <v>1106</v>
      </c>
      <c r="J494" s="104" t="s">
        <v>1105</v>
      </c>
      <c r="K494" s="43" t="s">
        <v>438</v>
      </c>
      <c r="L494" s="14">
        <v>50</v>
      </c>
      <c r="M494" s="206">
        <v>1.8686027397260272</v>
      </c>
      <c r="N494" s="73"/>
      <c r="O494" s="197">
        <f t="shared" si="137"/>
        <v>79.228756164383555</v>
      </c>
      <c r="P494" s="174">
        <v>1.4</v>
      </c>
      <c r="Q494" s="174">
        <f t="shared" si="148"/>
        <v>2.0928350684931507</v>
      </c>
      <c r="R494" s="173">
        <f t="shared" si="149"/>
        <v>110.92025863013698</v>
      </c>
      <c r="S494" s="173">
        <f t="shared" ref="S494:S496" si="150">R494-O494</f>
        <v>31.69150246575343</v>
      </c>
      <c r="T494" s="111"/>
      <c r="U494" s="32">
        <f t="shared" si="138"/>
        <v>0</v>
      </c>
      <c r="V494" s="280">
        <v>39</v>
      </c>
      <c r="W494" s="134" t="s">
        <v>250</v>
      </c>
      <c r="X494" s="214"/>
      <c r="Y494" s="294">
        <v>47239</v>
      </c>
      <c r="Z494" s="177"/>
    </row>
    <row r="495" spans="1:26" s="46" customFormat="1" ht="12.75" customHeight="1">
      <c r="A495" s="309" t="s">
        <v>1814</v>
      </c>
      <c r="B495" s="314"/>
      <c r="C495" s="314"/>
      <c r="D495" s="311">
        <v>5999076253449</v>
      </c>
      <c r="E495" s="309">
        <v>15024020143</v>
      </c>
      <c r="F495" s="315">
        <v>2106909200</v>
      </c>
      <c r="G495" s="80" t="s">
        <v>170</v>
      </c>
      <c r="H495" s="79" t="s">
        <v>242</v>
      </c>
      <c r="I495" s="60" t="s">
        <v>1106</v>
      </c>
      <c r="J495" s="104" t="s">
        <v>1105</v>
      </c>
      <c r="K495" s="43" t="s">
        <v>138</v>
      </c>
      <c r="L495" s="14">
        <v>50</v>
      </c>
      <c r="M495" s="206">
        <v>1.8686027397260272</v>
      </c>
      <c r="N495" s="73"/>
      <c r="O495" s="197">
        <f t="shared" si="137"/>
        <v>79.228756164383555</v>
      </c>
      <c r="P495" s="174">
        <v>1.4</v>
      </c>
      <c r="Q495" s="174">
        <f t="shared" si="148"/>
        <v>2.0928350684931507</v>
      </c>
      <c r="R495" s="173">
        <f t="shared" si="149"/>
        <v>110.92025863013698</v>
      </c>
      <c r="S495" s="173">
        <f t="shared" si="150"/>
        <v>31.69150246575343</v>
      </c>
      <c r="T495" s="111"/>
      <c r="U495" s="32">
        <f t="shared" si="138"/>
        <v>0</v>
      </c>
      <c r="V495" s="280">
        <v>28</v>
      </c>
      <c r="W495" s="136" t="s">
        <v>251</v>
      </c>
      <c r="X495" s="214"/>
      <c r="Y495" s="294">
        <v>47239</v>
      </c>
      <c r="Z495" s="177"/>
    </row>
    <row r="496" spans="1:26" s="46" customFormat="1" ht="12.75" customHeight="1">
      <c r="A496" s="309" t="s">
        <v>1815</v>
      </c>
      <c r="B496" s="314"/>
      <c r="C496" s="314">
        <v>1022379</v>
      </c>
      <c r="D496" s="311">
        <v>5999076253432</v>
      </c>
      <c r="E496" s="309">
        <v>15024010243</v>
      </c>
      <c r="F496" s="315">
        <v>2106909200</v>
      </c>
      <c r="G496" s="80" t="s">
        <v>170</v>
      </c>
      <c r="H496" s="79" t="s">
        <v>242</v>
      </c>
      <c r="I496" s="60" t="s">
        <v>1106</v>
      </c>
      <c r="J496" s="104" t="s">
        <v>622</v>
      </c>
      <c r="K496" s="43" t="s">
        <v>438</v>
      </c>
      <c r="L496" s="14">
        <v>10</v>
      </c>
      <c r="M496" s="206">
        <v>24.861917808219172</v>
      </c>
      <c r="N496" s="73"/>
      <c r="O496" s="197">
        <f t="shared" si="137"/>
        <v>1054.1453150684929</v>
      </c>
      <c r="P496" s="174">
        <v>1.25</v>
      </c>
      <c r="Q496" s="174">
        <f t="shared" si="148"/>
        <v>24.861917808219172</v>
      </c>
      <c r="R496" s="173">
        <f t="shared" si="149"/>
        <v>1317.6816438356161</v>
      </c>
      <c r="S496" s="173">
        <f t="shared" si="150"/>
        <v>263.53632876712322</v>
      </c>
      <c r="T496" s="111"/>
      <c r="U496" s="32">
        <f t="shared" si="138"/>
        <v>0</v>
      </c>
      <c r="V496" s="280">
        <v>1</v>
      </c>
      <c r="W496" s="134" t="s">
        <v>250</v>
      </c>
      <c r="X496" s="214"/>
      <c r="Y496" s="294">
        <v>47239</v>
      </c>
      <c r="Z496" s="177"/>
    </row>
    <row r="497" spans="1:26" s="46" customFormat="1" ht="12.75" customHeight="1">
      <c r="A497" s="309" t="s">
        <v>1816</v>
      </c>
      <c r="B497" s="314"/>
      <c r="C497" s="314">
        <v>1022380</v>
      </c>
      <c r="D497" s="311">
        <v>5999076253425</v>
      </c>
      <c r="E497" s="309">
        <v>15024010143</v>
      </c>
      <c r="F497" s="315">
        <v>2106909200</v>
      </c>
      <c r="G497" s="80" t="s">
        <v>170</v>
      </c>
      <c r="H497" s="79" t="s">
        <v>242</v>
      </c>
      <c r="I497" s="60" t="s">
        <v>1106</v>
      </c>
      <c r="J497" s="104" t="s">
        <v>622</v>
      </c>
      <c r="K497" s="43" t="s">
        <v>138</v>
      </c>
      <c r="L497" s="14">
        <v>10</v>
      </c>
      <c r="M497" s="206">
        <v>24.861917808219172</v>
      </c>
      <c r="N497" s="73"/>
      <c r="O497" s="197">
        <f t="shared" si="137"/>
        <v>1054.1453150684929</v>
      </c>
      <c r="P497" s="174">
        <v>1.25</v>
      </c>
      <c r="Q497" s="174">
        <f t="shared" si="148"/>
        <v>24.861917808219172</v>
      </c>
      <c r="R497" s="173">
        <f t="shared" si="149"/>
        <v>1317.6816438356161</v>
      </c>
      <c r="S497" s="173">
        <f t="shared" ref="S497" si="151">R497-O497</f>
        <v>263.53632876712322</v>
      </c>
      <c r="T497" s="111"/>
      <c r="U497" s="32">
        <f t="shared" si="138"/>
        <v>0</v>
      </c>
      <c r="V497" s="280">
        <v>12</v>
      </c>
      <c r="W497" s="134" t="s">
        <v>250</v>
      </c>
      <c r="X497" s="214"/>
      <c r="Y497" s="294">
        <v>47270</v>
      </c>
      <c r="Z497" s="177"/>
    </row>
    <row r="498" spans="1:26" s="46" customFormat="1" ht="12.75" customHeight="1">
      <c r="A498" s="309" t="s">
        <v>1817</v>
      </c>
      <c r="B498" s="314"/>
      <c r="C498" s="314">
        <v>1022381</v>
      </c>
      <c r="D498" s="311">
        <v>5999076253609</v>
      </c>
      <c r="E498" s="309">
        <v>15014010443</v>
      </c>
      <c r="F498" s="309">
        <v>2106909200</v>
      </c>
      <c r="G498" s="5" t="s">
        <v>170</v>
      </c>
      <c r="H498" s="81" t="s">
        <v>242</v>
      </c>
      <c r="I498" s="60" t="s">
        <v>201</v>
      </c>
      <c r="J498" s="104" t="s">
        <v>626</v>
      </c>
      <c r="K498" s="43" t="s">
        <v>126</v>
      </c>
      <c r="L498" s="15">
        <v>10</v>
      </c>
      <c r="M498" s="206">
        <v>23.753424657534246</v>
      </c>
      <c r="N498" s="73"/>
      <c r="O498" s="197">
        <f t="shared" si="137"/>
        <v>1007.1452054794522</v>
      </c>
      <c r="P498" s="174">
        <v>1.25</v>
      </c>
      <c r="Q498" s="174">
        <f t="shared" si="148"/>
        <v>23.753424657534246</v>
      </c>
      <c r="R498" s="173">
        <f t="shared" si="149"/>
        <v>1258.9315068493152</v>
      </c>
      <c r="S498" s="173">
        <f t="shared" si="139"/>
        <v>251.78630136986294</v>
      </c>
      <c r="T498" s="111"/>
      <c r="U498" s="32">
        <f t="shared" si="138"/>
        <v>0</v>
      </c>
      <c r="V498" s="280">
        <v>3</v>
      </c>
      <c r="W498" s="134" t="s">
        <v>250</v>
      </c>
      <c r="X498" s="216"/>
      <c r="Y498" s="294">
        <v>47239</v>
      </c>
      <c r="Z498" s="177"/>
    </row>
    <row r="499" spans="1:26" s="46" customFormat="1" ht="12.75" customHeight="1">
      <c r="A499" s="309" t="s">
        <v>1818</v>
      </c>
      <c r="B499" s="314"/>
      <c r="C499" s="314">
        <v>1022382</v>
      </c>
      <c r="D499" s="311">
        <v>5999076253616</v>
      </c>
      <c r="E499" s="309">
        <v>15014010643</v>
      </c>
      <c r="F499" s="315">
        <v>2106909200</v>
      </c>
      <c r="G499" s="5" t="s">
        <v>170</v>
      </c>
      <c r="H499" s="81" t="s">
        <v>242</v>
      </c>
      <c r="I499" s="60" t="s">
        <v>201</v>
      </c>
      <c r="J499" s="104" t="s">
        <v>626</v>
      </c>
      <c r="K499" s="43" t="s">
        <v>117</v>
      </c>
      <c r="L499" s="15">
        <v>10</v>
      </c>
      <c r="M499" s="206">
        <v>23.753424657534246</v>
      </c>
      <c r="N499" s="73"/>
      <c r="O499" s="197">
        <f t="shared" si="137"/>
        <v>1007.1452054794522</v>
      </c>
      <c r="P499" s="174">
        <v>1.25</v>
      </c>
      <c r="Q499" s="174">
        <f t="shared" si="148"/>
        <v>23.753424657534246</v>
      </c>
      <c r="R499" s="173">
        <f t="shared" si="149"/>
        <v>1258.9315068493152</v>
      </c>
      <c r="S499" s="173">
        <f t="shared" si="139"/>
        <v>251.78630136986294</v>
      </c>
      <c r="T499" s="111"/>
      <c r="U499" s="32">
        <f t="shared" si="138"/>
        <v>0</v>
      </c>
      <c r="V499" s="280">
        <v>2</v>
      </c>
      <c r="W499" s="136" t="s">
        <v>251</v>
      </c>
      <c r="X499" s="216"/>
      <c r="Y499" s="294">
        <v>47178</v>
      </c>
      <c r="Z499" s="151"/>
    </row>
    <row r="500" spans="1:26" s="46" customFormat="1" ht="12.75" customHeight="1">
      <c r="A500" s="309" t="s">
        <v>1819</v>
      </c>
      <c r="B500" s="314"/>
      <c r="C500" s="314">
        <v>1022383</v>
      </c>
      <c r="D500" s="311">
        <v>5999076253623</v>
      </c>
      <c r="E500" s="309">
        <v>15014010943</v>
      </c>
      <c r="F500" s="315">
        <v>2106909200</v>
      </c>
      <c r="G500" s="5" t="s">
        <v>170</v>
      </c>
      <c r="H500" s="81" t="s">
        <v>242</v>
      </c>
      <c r="I500" s="60" t="s">
        <v>201</v>
      </c>
      <c r="J500" s="104" t="s">
        <v>626</v>
      </c>
      <c r="K500" s="43" t="s">
        <v>71</v>
      </c>
      <c r="L500" s="15">
        <v>10</v>
      </c>
      <c r="M500" s="206">
        <v>23.753424657534246</v>
      </c>
      <c r="N500" s="73"/>
      <c r="O500" s="197">
        <f t="shared" si="137"/>
        <v>1007.1452054794522</v>
      </c>
      <c r="P500" s="174">
        <v>1.25</v>
      </c>
      <c r="Q500" s="174">
        <f t="shared" si="148"/>
        <v>23.753424657534246</v>
      </c>
      <c r="R500" s="173">
        <f t="shared" si="149"/>
        <v>1258.9315068493152</v>
      </c>
      <c r="S500" s="173">
        <f t="shared" si="139"/>
        <v>251.78630136986294</v>
      </c>
      <c r="T500" s="111"/>
      <c r="U500" s="32">
        <f t="shared" si="138"/>
        <v>0</v>
      </c>
      <c r="V500" s="280">
        <v>2</v>
      </c>
      <c r="W500" s="134" t="s">
        <v>250</v>
      </c>
      <c r="X500" s="216"/>
      <c r="Y500" s="294">
        <v>47209</v>
      </c>
      <c r="Z500" s="151"/>
    </row>
    <row r="501" spans="1:26" ht="12.75" customHeight="1">
      <c r="A501" s="309" t="s">
        <v>1829</v>
      </c>
      <c r="B501" s="314"/>
      <c r="C501" s="314">
        <v>1022298</v>
      </c>
      <c r="D501" s="311">
        <v>5999076241552</v>
      </c>
      <c r="E501" s="296">
        <v>17019010040</v>
      </c>
      <c r="F501" s="309">
        <v>2106909200</v>
      </c>
      <c r="G501" s="5" t="s">
        <v>170</v>
      </c>
      <c r="H501" s="79" t="s">
        <v>245</v>
      </c>
      <c r="I501" s="265" t="s">
        <v>392</v>
      </c>
      <c r="J501" s="104" t="s">
        <v>481</v>
      </c>
      <c r="K501" s="147"/>
      <c r="L501" s="121">
        <v>12</v>
      </c>
      <c r="M501" s="206">
        <v>26.762191780821915</v>
      </c>
      <c r="N501" s="73"/>
      <c r="O501" s="197">
        <f t="shared" si="137"/>
        <v>1134.7169315068493</v>
      </c>
      <c r="P501" s="174">
        <v>1.25</v>
      </c>
      <c r="Q501" s="174">
        <f>M501*0.8*P501</f>
        <v>26.762191780821919</v>
      </c>
      <c r="R501" s="173">
        <f t="shared" si="149"/>
        <v>1418.3961643835617</v>
      </c>
      <c r="S501" s="173">
        <f>R501-O501</f>
        <v>283.67923287671238</v>
      </c>
      <c r="T501" s="111"/>
      <c r="U501" s="32">
        <f t="shared" si="138"/>
        <v>0</v>
      </c>
      <c r="V501" s="280">
        <v>33</v>
      </c>
      <c r="W501" s="136" t="s">
        <v>251</v>
      </c>
      <c r="X501" s="226"/>
      <c r="Y501" s="294">
        <v>47270</v>
      </c>
      <c r="Z501" s="182"/>
    </row>
    <row r="502" spans="1:26" s="46" customFormat="1" ht="12.75" customHeight="1">
      <c r="A502" s="309" t="s">
        <v>1820</v>
      </c>
      <c r="B502" s="314"/>
      <c r="C502" s="314">
        <v>999098</v>
      </c>
      <c r="D502" s="311">
        <v>5999076255641</v>
      </c>
      <c r="E502" s="309">
        <v>17001010050</v>
      </c>
      <c r="F502" s="315">
        <v>2106909200</v>
      </c>
      <c r="G502" s="5" t="s">
        <v>170</v>
      </c>
      <c r="H502" s="8" t="s">
        <v>245</v>
      </c>
      <c r="I502" s="265" t="s">
        <v>108</v>
      </c>
      <c r="J502" s="104" t="s">
        <v>481</v>
      </c>
      <c r="K502" s="5"/>
      <c r="L502" s="12">
        <v>12</v>
      </c>
      <c r="M502" s="206">
        <v>20.903013698630136</v>
      </c>
      <c r="N502" s="73"/>
      <c r="O502" s="197">
        <f t="shared" si="137"/>
        <v>886.28778082191786</v>
      </c>
      <c r="P502" s="174">
        <v>1.25</v>
      </c>
      <c r="Q502" s="174">
        <f t="shared" si="148"/>
        <v>20.903013698630136</v>
      </c>
      <c r="R502" s="173">
        <f t="shared" si="149"/>
        <v>1107.8597260273973</v>
      </c>
      <c r="S502" s="173">
        <f t="shared" ref="S502:S587" si="152">R502-O502</f>
        <v>221.57194520547944</v>
      </c>
      <c r="T502" s="111"/>
      <c r="U502" s="32">
        <f t="shared" si="138"/>
        <v>0</v>
      </c>
      <c r="V502" s="280" t="s">
        <v>4119</v>
      </c>
      <c r="W502" s="156" t="s">
        <v>254</v>
      </c>
      <c r="X502" s="215"/>
      <c r="Y502" s="294">
        <v>47300</v>
      </c>
      <c r="Z502" s="151"/>
    </row>
    <row r="503" spans="1:26" s="46" customFormat="1" ht="12.75" customHeight="1">
      <c r="A503" s="309" t="s">
        <v>1821</v>
      </c>
      <c r="B503" s="310">
        <v>81154202</v>
      </c>
      <c r="C503" s="314">
        <v>999138</v>
      </c>
      <c r="D503" s="311">
        <v>5999076252213</v>
      </c>
      <c r="E503" s="309">
        <v>17016010041</v>
      </c>
      <c r="F503" s="315">
        <v>2106909200</v>
      </c>
      <c r="G503" s="5" t="s">
        <v>170</v>
      </c>
      <c r="H503" s="79" t="s">
        <v>245</v>
      </c>
      <c r="I503" s="265" t="s">
        <v>1201</v>
      </c>
      <c r="J503" s="104" t="s">
        <v>480</v>
      </c>
      <c r="K503" s="43"/>
      <c r="L503" s="15">
        <v>12</v>
      </c>
      <c r="M503" s="206">
        <v>15.740602739726025</v>
      </c>
      <c r="N503" s="73"/>
      <c r="O503" s="197">
        <f t="shared" si="137"/>
        <v>667.40155616438358</v>
      </c>
      <c r="P503" s="174">
        <v>1.35</v>
      </c>
      <c r="Q503" s="174">
        <f t="shared" si="148"/>
        <v>16.999850958904108</v>
      </c>
      <c r="R503" s="173">
        <f t="shared" si="149"/>
        <v>900.9921008219178</v>
      </c>
      <c r="S503" s="173">
        <f t="shared" si="152"/>
        <v>233.59054465753422</v>
      </c>
      <c r="T503" s="111"/>
      <c r="U503" s="32">
        <f t="shared" si="138"/>
        <v>0</v>
      </c>
      <c r="V503" s="280">
        <v>9</v>
      </c>
      <c r="W503" s="135" t="s">
        <v>252</v>
      </c>
      <c r="X503" s="216"/>
      <c r="Y503" s="294">
        <v>47239</v>
      </c>
      <c r="Z503" s="151"/>
    </row>
    <row r="504" spans="1:26" ht="12.75" customHeight="1">
      <c r="A504" s="309" t="s">
        <v>1822</v>
      </c>
      <c r="B504" s="310"/>
      <c r="C504" s="310">
        <v>1022296</v>
      </c>
      <c r="D504" s="311">
        <v>5999076249657</v>
      </c>
      <c r="E504" s="309">
        <v>17004020030</v>
      </c>
      <c r="F504" s="309">
        <v>2106909200</v>
      </c>
      <c r="G504" s="129" t="s">
        <v>170</v>
      </c>
      <c r="H504" s="79" t="s">
        <v>245</v>
      </c>
      <c r="I504" s="265" t="s">
        <v>420</v>
      </c>
      <c r="J504" s="104" t="s">
        <v>1202</v>
      </c>
      <c r="K504" s="145"/>
      <c r="L504" s="121">
        <v>10</v>
      </c>
      <c r="M504" s="206">
        <v>26.324383561643831</v>
      </c>
      <c r="N504" s="73"/>
      <c r="O504" s="197">
        <f t="shared" si="137"/>
        <v>1116.1538630136984</v>
      </c>
      <c r="P504" s="174">
        <v>1.25</v>
      </c>
      <c r="Q504" s="174">
        <f t="shared" ref="Q504" si="153">M504*0.8*P504</f>
        <v>26.324383561643835</v>
      </c>
      <c r="R504" s="173">
        <f t="shared" si="149"/>
        <v>1395.1923287671232</v>
      </c>
      <c r="S504" s="173">
        <f t="shared" ref="S504" si="154">R504-O504</f>
        <v>279.03846575342482</v>
      </c>
      <c r="T504" s="153"/>
      <c r="U504" s="32">
        <f t="shared" si="138"/>
        <v>0</v>
      </c>
      <c r="V504" s="280">
        <v>4</v>
      </c>
      <c r="W504" s="134" t="s">
        <v>250</v>
      </c>
      <c r="X504" s="217"/>
      <c r="Y504" s="294">
        <v>47209</v>
      </c>
      <c r="Z504" s="182"/>
    </row>
    <row r="505" spans="1:26" s="46" customFormat="1" ht="12.75" customHeight="1">
      <c r="A505" s="309" t="s">
        <v>1858</v>
      </c>
      <c r="B505" s="314"/>
      <c r="C505" s="314">
        <v>1023861</v>
      </c>
      <c r="D505" s="311">
        <v>5999076234431</v>
      </c>
      <c r="E505" s="309">
        <v>19065010000</v>
      </c>
      <c r="F505" s="315">
        <v>2106909200</v>
      </c>
      <c r="G505" s="80" t="s">
        <v>170</v>
      </c>
      <c r="H505" s="81" t="s">
        <v>245</v>
      </c>
      <c r="I505" s="265" t="s">
        <v>672</v>
      </c>
      <c r="J505" s="104" t="s">
        <v>486</v>
      </c>
      <c r="K505" s="43"/>
      <c r="L505" s="12">
        <v>12</v>
      </c>
      <c r="M505" s="206">
        <v>12.858520547945202</v>
      </c>
      <c r="N505" s="73"/>
      <c r="O505" s="197">
        <f t="shared" si="137"/>
        <v>545.20127123287659</v>
      </c>
      <c r="P505" s="174">
        <v>1.35</v>
      </c>
      <c r="Q505" s="174">
        <f>M505*0.8*P505</f>
        <v>13.887202191780819</v>
      </c>
      <c r="R505" s="173">
        <f t="shared" si="149"/>
        <v>736.02171616438341</v>
      </c>
      <c r="S505" s="173">
        <f>R505-O505</f>
        <v>190.82044493150681</v>
      </c>
      <c r="T505" s="111"/>
      <c r="U505" s="32">
        <f t="shared" si="138"/>
        <v>0</v>
      </c>
      <c r="V505" s="280">
        <v>8</v>
      </c>
      <c r="W505" s="133" t="s">
        <v>249</v>
      </c>
      <c r="X505" s="215"/>
      <c r="Y505" s="294">
        <v>47150</v>
      </c>
      <c r="Z505" s="151"/>
    </row>
    <row r="506" spans="1:26" s="46" customFormat="1" ht="13.5" customHeight="1">
      <c r="A506" s="309" t="s">
        <v>1823</v>
      </c>
      <c r="B506" s="310">
        <v>81154203</v>
      </c>
      <c r="C506" s="314">
        <v>999139</v>
      </c>
      <c r="D506" s="311">
        <v>5999076234295</v>
      </c>
      <c r="E506" s="309">
        <v>17018010031</v>
      </c>
      <c r="F506" s="315">
        <v>2106909200</v>
      </c>
      <c r="G506" s="5" t="s">
        <v>170</v>
      </c>
      <c r="H506" s="79" t="s">
        <v>245</v>
      </c>
      <c r="I506" s="265" t="s">
        <v>92</v>
      </c>
      <c r="J506" s="104" t="s">
        <v>494</v>
      </c>
      <c r="K506" s="43"/>
      <c r="L506" s="12">
        <v>12</v>
      </c>
      <c r="M506" s="206">
        <v>19.636164383561646</v>
      </c>
      <c r="N506" s="73"/>
      <c r="O506" s="197">
        <f t="shared" ref="O506:O575" si="155">(M506+M506*N506)*$Y$3*(1-$Y$2/100)</f>
        <v>832.5733698630138</v>
      </c>
      <c r="P506" s="174">
        <v>1.3</v>
      </c>
      <c r="Q506" s="174">
        <f t="shared" si="148"/>
        <v>20.421610958904115</v>
      </c>
      <c r="R506" s="173">
        <f t="shared" si="149"/>
        <v>1082.3453808219181</v>
      </c>
      <c r="S506" s="173">
        <f t="shared" si="152"/>
        <v>249.77201095890427</v>
      </c>
      <c r="T506" s="111"/>
      <c r="U506" s="32">
        <f t="shared" ref="U506:U575" si="156">O506*T506</f>
        <v>0</v>
      </c>
      <c r="V506" s="280">
        <v>4</v>
      </c>
      <c r="W506" s="135" t="s">
        <v>252</v>
      </c>
      <c r="X506" s="215"/>
      <c r="Y506" s="294">
        <v>47239</v>
      </c>
      <c r="Z506" s="151"/>
    </row>
    <row r="507" spans="1:26" s="46" customFormat="1" ht="12.75" customHeight="1">
      <c r="A507" s="309" t="s">
        <v>1873</v>
      </c>
      <c r="B507" s="314"/>
      <c r="C507" s="314">
        <v>1023871</v>
      </c>
      <c r="D507" s="311">
        <v>5999076234554</v>
      </c>
      <c r="E507" s="309">
        <v>19066010000</v>
      </c>
      <c r="F507" s="309">
        <v>2106909200</v>
      </c>
      <c r="G507" s="5" t="s">
        <v>170</v>
      </c>
      <c r="H507" s="81" t="s">
        <v>245</v>
      </c>
      <c r="I507" s="265" t="s">
        <v>675</v>
      </c>
      <c r="J507" s="104" t="s">
        <v>486</v>
      </c>
      <c r="K507" s="43"/>
      <c r="L507" s="16">
        <v>12</v>
      </c>
      <c r="M507" s="206">
        <v>17.102465753424656</v>
      </c>
      <c r="N507" s="73"/>
      <c r="O507" s="197">
        <f t="shared" si="155"/>
        <v>725.14454794520543</v>
      </c>
      <c r="P507" s="174">
        <v>1.3</v>
      </c>
      <c r="Q507" s="174">
        <f>M507*0.8*P507</f>
        <v>17.786564383561647</v>
      </c>
      <c r="R507" s="173">
        <f t="shared" si="149"/>
        <v>942.68791232876731</v>
      </c>
      <c r="S507" s="173">
        <f>R507-O507</f>
        <v>217.54336438356188</v>
      </c>
      <c r="T507" s="111"/>
      <c r="U507" s="32">
        <f t="shared" si="156"/>
        <v>0</v>
      </c>
      <c r="V507" s="280">
        <v>20</v>
      </c>
      <c r="W507" s="136" t="s">
        <v>251</v>
      </c>
      <c r="X507" s="215"/>
      <c r="Y507" s="294">
        <v>47209</v>
      </c>
      <c r="Z507" s="20"/>
    </row>
    <row r="508" spans="1:26" s="46" customFormat="1" ht="12.75" customHeight="1">
      <c r="A508" s="309" t="s">
        <v>1892</v>
      </c>
      <c r="B508" s="310">
        <v>81137431</v>
      </c>
      <c r="C508" s="314">
        <v>1023879</v>
      </c>
      <c r="D508" s="311">
        <v>5999076238651</v>
      </c>
      <c r="E508" s="309">
        <v>19021010000</v>
      </c>
      <c r="F508" s="309">
        <v>2106909200</v>
      </c>
      <c r="G508" s="5" t="s">
        <v>170</v>
      </c>
      <c r="H508" s="81" t="s">
        <v>245</v>
      </c>
      <c r="I508" s="265" t="s">
        <v>703</v>
      </c>
      <c r="J508" s="316" t="s">
        <v>486</v>
      </c>
      <c r="K508" s="43"/>
      <c r="L508" s="12">
        <v>12</v>
      </c>
      <c r="M508" s="206">
        <v>15.740602739726025</v>
      </c>
      <c r="N508" s="73"/>
      <c r="O508" s="197">
        <f t="shared" si="155"/>
        <v>667.40155616438358</v>
      </c>
      <c r="P508" s="174">
        <v>1.35</v>
      </c>
      <c r="Q508" s="174">
        <f>M508*0.8*P508</f>
        <v>16.999850958904108</v>
      </c>
      <c r="R508" s="173">
        <f t="shared" si="149"/>
        <v>900.9921008219178</v>
      </c>
      <c r="S508" s="173">
        <f>R508-O508</f>
        <v>233.59054465753422</v>
      </c>
      <c r="T508" s="111"/>
      <c r="U508" s="32">
        <f t="shared" si="156"/>
        <v>0</v>
      </c>
      <c r="V508" s="280">
        <v>16</v>
      </c>
      <c r="W508" s="133" t="s">
        <v>249</v>
      </c>
      <c r="X508" s="215"/>
      <c r="Y508" s="294">
        <v>47209</v>
      </c>
      <c r="Z508" s="177"/>
    </row>
    <row r="509" spans="1:26" s="46" customFormat="1" ht="12.75" customHeight="1">
      <c r="A509" s="309" t="s">
        <v>1896</v>
      </c>
      <c r="B509" s="314"/>
      <c r="C509" s="314"/>
      <c r="D509" s="311">
        <v>5999076261338</v>
      </c>
      <c r="E509" s="309">
        <v>19070010040</v>
      </c>
      <c r="F509" s="315">
        <v>2106909200</v>
      </c>
      <c r="G509" s="5" t="s">
        <v>170</v>
      </c>
      <c r="H509" s="81" t="s">
        <v>245</v>
      </c>
      <c r="I509" s="265" t="s">
        <v>763</v>
      </c>
      <c r="J509" s="316" t="s">
        <v>486</v>
      </c>
      <c r="K509" s="43"/>
      <c r="L509" s="12">
        <v>12</v>
      </c>
      <c r="M509" s="206">
        <v>15.740602739726025</v>
      </c>
      <c r="N509" s="73"/>
      <c r="O509" s="197">
        <f t="shared" si="155"/>
        <v>667.40155616438358</v>
      </c>
      <c r="P509" s="174">
        <v>1.35</v>
      </c>
      <c r="Q509" s="174">
        <f>M509*0.8*P509</f>
        <v>16.999850958904108</v>
      </c>
      <c r="R509" s="173">
        <f t="shared" si="149"/>
        <v>900.9921008219178</v>
      </c>
      <c r="S509" s="173">
        <f>R509-O509</f>
        <v>233.59054465753422</v>
      </c>
      <c r="T509" s="111"/>
      <c r="U509" s="32">
        <f t="shared" si="156"/>
        <v>0</v>
      </c>
      <c r="V509" s="280">
        <v>17</v>
      </c>
      <c r="W509" s="133" t="s">
        <v>249</v>
      </c>
      <c r="X509" s="215"/>
      <c r="Y509" s="294">
        <v>47239</v>
      </c>
      <c r="Z509" s="177"/>
    </row>
    <row r="510" spans="1:26" s="46" customFormat="1" ht="12.75" customHeight="1">
      <c r="A510" s="309" t="s">
        <v>1824</v>
      </c>
      <c r="B510" s="314">
        <v>80998832</v>
      </c>
      <c r="C510" s="314">
        <v>999099</v>
      </c>
      <c r="D510" s="311">
        <v>5999076203857</v>
      </c>
      <c r="E510" s="309">
        <v>17008010000</v>
      </c>
      <c r="F510" s="315">
        <v>2106909200</v>
      </c>
      <c r="G510" s="5" t="s">
        <v>170</v>
      </c>
      <c r="H510" s="79" t="s">
        <v>245</v>
      </c>
      <c r="I510" s="265" t="s">
        <v>446</v>
      </c>
      <c r="J510" s="104" t="s">
        <v>483</v>
      </c>
      <c r="K510" s="43"/>
      <c r="L510" s="13">
        <v>20</v>
      </c>
      <c r="M510" s="206">
        <v>17.735890410958902</v>
      </c>
      <c r="N510" s="73"/>
      <c r="O510" s="197">
        <f t="shared" si="155"/>
        <v>752.00175342465752</v>
      </c>
      <c r="P510" s="174">
        <v>1.3</v>
      </c>
      <c r="Q510" s="174">
        <f t="shared" si="148"/>
        <v>18.445326027397261</v>
      </c>
      <c r="R510" s="173">
        <f t="shared" si="149"/>
        <v>977.60227945205486</v>
      </c>
      <c r="S510" s="173">
        <f t="shared" si="152"/>
        <v>225.60052602739734</v>
      </c>
      <c r="T510" s="111"/>
      <c r="U510" s="32">
        <f t="shared" si="156"/>
        <v>0</v>
      </c>
      <c r="V510" s="280" t="s">
        <v>4119</v>
      </c>
      <c r="W510" s="154" t="s">
        <v>255</v>
      </c>
      <c r="X510" s="215"/>
      <c r="Y510" s="294">
        <v>47515</v>
      </c>
      <c r="Z510" s="177"/>
    </row>
    <row r="511" spans="1:26" s="46" customFormat="1" ht="12.75" customHeight="1">
      <c r="A511" s="309" t="s">
        <v>1825</v>
      </c>
      <c r="B511" s="314">
        <v>80998833</v>
      </c>
      <c r="C511" s="314">
        <v>999102</v>
      </c>
      <c r="D511" s="311">
        <v>5999076209330</v>
      </c>
      <c r="E511" s="309">
        <v>17008020000</v>
      </c>
      <c r="F511" s="315">
        <v>2106909200</v>
      </c>
      <c r="G511" s="5" t="s">
        <v>170</v>
      </c>
      <c r="H511" s="79" t="s">
        <v>245</v>
      </c>
      <c r="I511" s="265" t="s">
        <v>446</v>
      </c>
      <c r="J511" s="104" t="s">
        <v>485</v>
      </c>
      <c r="K511" s="43"/>
      <c r="L511" s="13">
        <v>12</v>
      </c>
      <c r="M511" s="206">
        <v>26.920547945205477</v>
      </c>
      <c r="N511" s="73"/>
      <c r="O511" s="197">
        <f t="shared" si="155"/>
        <v>1141.4312328767123</v>
      </c>
      <c r="P511" s="174">
        <v>1.25</v>
      </c>
      <c r="Q511" s="174">
        <f t="shared" si="148"/>
        <v>26.920547945205477</v>
      </c>
      <c r="R511" s="173">
        <f t="shared" si="149"/>
        <v>1426.7890410958903</v>
      </c>
      <c r="S511" s="173">
        <f t="shared" si="152"/>
        <v>285.35780821917797</v>
      </c>
      <c r="T511" s="111"/>
      <c r="U511" s="32">
        <f t="shared" si="156"/>
        <v>0</v>
      </c>
      <c r="V511" s="280" t="s">
        <v>4119</v>
      </c>
      <c r="W511" s="154" t="s">
        <v>255</v>
      </c>
      <c r="X511" s="215"/>
      <c r="Y511" s="294">
        <v>47543</v>
      </c>
      <c r="Z511" s="177"/>
    </row>
    <row r="512" spans="1:26" s="46" customFormat="1" ht="12.75" customHeight="1">
      <c r="A512" s="309" t="s">
        <v>1826</v>
      </c>
      <c r="B512" s="314">
        <v>80998834</v>
      </c>
      <c r="C512" s="314">
        <v>999100</v>
      </c>
      <c r="D512" s="311">
        <v>5999500532522</v>
      </c>
      <c r="E512" s="309">
        <v>17009010000</v>
      </c>
      <c r="F512" s="315">
        <v>2106909200</v>
      </c>
      <c r="G512" s="5" t="s">
        <v>170</v>
      </c>
      <c r="H512" s="79" t="s">
        <v>245</v>
      </c>
      <c r="I512" s="265" t="s">
        <v>390</v>
      </c>
      <c r="J512" s="104" t="s">
        <v>495</v>
      </c>
      <c r="K512" s="43"/>
      <c r="L512" s="13">
        <v>20</v>
      </c>
      <c r="M512" s="206">
        <v>19.636164383561646</v>
      </c>
      <c r="N512" s="73"/>
      <c r="O512" s="197">
        <f t="shared" si="155"/>
        <v>832.5733698630138</v>
      </c>
      <c r="P512" s="174">
        <v>1.3</v>
      </c>
      <c r="Q512" s="174">
        <f t="shared" si="148"/>
        <v>20.421610958904115</v>
      </c>
      <c r="R512" s="173">
        <f t="shared" si="149"/>
        <v>1082.3453808219181</v>
      </c>
      <c r="S512" s="173">
        <f t="shared" si="152"/>
        <v>249.77201095890427</v>
      </c>
      <c r="T512" s="111"/>
      <c r="U512" s="32">
        <f t="shared" si="156"/>
        <v>0</v>
      </c>
      <c r="V512" s="280" t="s">
        <v>4119</v>
      </c>
      <c r="W512" s="154" t="s">
        <v>255</v>
      </c>
      <c r="X512" s="227"/>
      <c r="Y512" s="294">
        <v>47543</v>
      </c>
      <c r="Z512" s="177"/>
    </row>
    <row r="513" spans="1:26" s="46" customFormat="1" ht="12.75" customHeight="1">
      <c r="A513" s="309" t="s">
        <v>1827</v>
      </c>
      <c r="B513" s="314"/>
      <c r="C513" s="314">
        <v>1022297</v>
      </c>
      <c r="D513" s="311">
        <v>5999076251315</v>
      </c>
      <c r="E513" s="309">
        <v>17017010241</v>
      </c>
      <c r="F513" s="315">
        <v>2106909200</v>
      </c>
      <c r="G513" s="5" t="s">
        <v>170</v>
      </c>
      <c r="H513" s="79" t="s">
        <v>245</v>
      </c>
      <c r="I513" s="265" t="s">
        <v>314</v>
      </c>
      <c r="J513" s="104" t="s">
        <v>591</v>
      </c>
      <c r="K513" s="43" t="s">
        <v>76</v>
      </c>
      <c r="L513" s="13">
        <v>10</v>
      </c>
      <c r="M513" s="206">
        <v>28.820821917808217</v>
      </c>
      <c r="N513" s="73"/>
      <c r="O513" s="197">
        <f t="shared" si="155"/>
        <v>1222.0028493150685</v>
      </c>
      <c r="P513" s="174">
        <v>1.25</v>
      </c>
      <c r="Q513" s="174">
        <f t="shared" si="148"/>
        <v>28.820821917808217</v>
      </c>
      <c r="R513" s="173">
        <f t="shared" si="149"/>
        <v>1527.5035616438356</v>
      </c>
      <c r="S513" s="173">
        <f t="shared" si="152"/>
        <v>305.50071232876712</v>
      </c>
      <c r="T513" s="111"/>
      <c r="U513" s="32">
        <f t="shared" si="156"/>
        <v>0</v>
      </c>
      <c r="V513" s="280"/>
      <c r="W513" s="134" t="s">
        <v>250</v>
      </c>
      <c r="X513" s="215"/>
      <c r="Y513" s="294"/>
      <c r="Z513" s="177"/>
    </row>
    <row r="514" spans="1:26" s="3" customFormat="1" ht="12.75" customHeight="1">
      <c r="A514" s="309" t="s">
        <v>1828</v>
      </c>
      <c r="B514" s="310">
        <v>81137430</v>
      </c>
      <c r="C514" s="314">
        <v>999140</v>
      </c>
      <c r="D514" s="311">
        <v>5999076240715</v>
      </c>
      <c r="E514" s="309">
        <v>17015010040</v>
      </c>
      <c r="F514" s="315">
        <v>2106909200</v>
      </c>
      <c r="G514" s="5" t="s">
        <v>170</v>
      </c>
      <c r="H514" s="79" t="s">
        <v>245</v>
      </c>
      <c r="I514" s="265" t="s">
        <v>908</v>
      </c>
      <c r="J514" s="54" t="s">
        <v>486</v>
      </c>
      <c r="K514" s="5"/>
      <c r="L514" s="18">
        <v>12</v>
      </c>
      <c r="M514" s="206">
        <v>10.89490410958904</v>
      </c>
      <c r="N514" s="73"/>
      <c r="O514" s="197">
        <f t="shared" si="155"/>
        <v>461.94393424657528</v>
      </c>
      <c r="P514" s="174">
        <v>1.4</v>
      </c>
      <c r="Q514" s="174">
        <f t="shared" si="148"/>
        <v>12.202292602739725</v>
      </c>
      <c r="R514" s="173">
        <f t="shared" si="149"/>
        <v>646.72150794520542</v>
      </c>
      <c r="S514" s="173">
        <f t="shared" si="152"/>
        <v>184.77757369863014</v>
      </c>
      <c r="T514" s="111"/>
      <c r="U514" s="32">
        <f t="shared" si="156"/>
        <v>0</v>
      </c>
      <c r="V514" s="280">
        <v>10</v>
      </c>
      <c r="W514" s="155" t="s">
        <v>253</v>
      </c>
      <c r="X514" s="215"/>
      <c r="Y514" s="294">
        <v>47239</v>
      </c>
      <c r="Z514" s="183"/>
    </row>
    <row r="515" spans="1:26" s="46" customFormat="1" ht="12.75" customHeight="1">
      <c r="A515" s="309" t="s">
        <v>1830</v>
      </c>
      <c r="B515" s="314">
        <v>80998666</v>
      </c>
      <c r="C515" s="314">
        <v>999103</v>
      </c>
      <c r="D515" s="311">
        <v>5999076245062</v>
      </c>
      <c r="E515" s="309">
        <v>18001010040</v>
      </c>
      <c r="F515" s="309">
        <v>2106909200</v>
      </c>
      <c r="G515" s="5" t="s">
        <v>170</v>
      </c>
      <c r="H515" s="79" t="s">
        <v>257</v>
      </c>
      <c r="I515" s="61" t="s">
        <v>1064</v>
      </c>
      <c r="J515" s="316" t="s">
        <v>485</v>
      </c>
      <c r="K515" s="43"/>
      <c r="L515" s="12">
        <v>12</v>
      </c>
      <c r="M515" s="206">
        <v>23.753424657534246</v>
      </c>
      <c r="N515" s="73"/>
      <c r="O515" s="197">
        <f t="shared" si="155"/>
        <v>1007.1452054794522</v>
      </c>
      <c r="P515" s="174">
        <v>1.25</v>
      </c>
      <c r="Q515" s="174">
        <f t="shared" si="148"/>
        <v>23.753424657534246</v>
      </c>
      <c r="R515" s="173">
        <f t="shared" si="149"/>
        <v>1258.9315068493152</v>
      </c>
      <c r="S515" s="173">
        <f t="shared" si="152"/>
        <v>251.78630136986294</v>
      </c>
      <c r="T515" s="111"/>
      <c r="U515" s="32">
        <f t="shared" si="156"/>
        <v>0</v>
      </c>
      <c r="V515" s="280" t="s">
        <v>4119</v>
      </c>
      <c r="W515" s="154" t="s">
        <v>255</v>
      </c>
      <c r="X515" s="215"/>
      <c r="Y515" s="294">
        <v>47270</v>
      </c>
      <c r="Z515" s="177"/>
    </row>
    <row r="516" spans="1:26" s="46" customFormat="1" ht="12.75" customHeight="1">
      <c r="A516" s="309" t="s">
        <v>1831</v>
      </c>
      <c r="B516" s="314">
        <v>80996975</v>
      </c>
      <c r="C516" s="314">
        <v>1023912</v>
      </c>
      <c r="D516" s="311">
        <v>5999076244751</v>
      </c>
      <c r="E516" s="309">
        <v>18008010240</v>
      </c>
      <c r="F516" s="315">
        <v>2106909200</v>
      </c>
      <c r="G516" s="5" t="s">
        <v>170</v>
      </c>
      <c r="H516" s="79" t="s">
        <v>257</v>
      </c>
      <c r="I516" s="61" t="s">
        <v>1064</v>
      </c>
      <c r="J516" s="316" t="s">
        <v>624</v>
      </c>
      <c r="K516" s="43" t="s">
        <v>452</v>
      </c>
      <c r="L516" s="12">
        <v>10</v>
      </c>
      <c r="M516" s="206">
        <v>30.721095890410954</v>
      </c>
      <c r="N516" s="73"/>
      <c r="O516" s="197">
        <f t="shared" si="155"/>
        <v>1302.5744657534244</v>
      </c>
      <c r="P516" s="174">
        <v>1.25</v>
      </c>
      <c r="Q516" s="174">
        <f t="shared" si="148"/>
        <v>30.721095890410957</v>
      </c>
      <c r="R516" s="173">
        <f t="shared" si="149"/>
        <v>1628.2180821917807</v>
      </c>
      <c r="S516" s="173">
        <f t="shared" si="152"/>
        <v>325.64361643835628</v>
      </c>
      <c r="T516" s="111"/>
      <c r="U516" s="32">
        <f t="shared" si="156"/>
        <v>0</v>
      </c>
      <c r="V516" s="280">
        <v>6</v>
      </c>
      <c r="W516" s="136" t="s">
        <v>251</v>
      </c>
      <c r="X516" s="215"/>
      <c r="Y516" s="294">
        <v>47270</v>
      </c>
      <c r="Z516" s="177"/>
    </row>
    <row r="517" spans="1:26" s="46" customFormat="1" ht="12.75" customHeight="1">
      <c r="A517" s="309" t="s">
        <v>1832</v>
      </c>
      <c r="B517" s="314">
        <v>80996976</v>
      </c>
      <c r="C517" s="314">
        <v>1023913</v>
      </c>
      <c r="D517" s="311">
        <v>5999076244768</v>
      </c>
      <c r="E517" s="309">
        <v>18008010440</v>
      </c>
      <c r="F517" s="315">
        <v>2106909200</v>
      </c>
      <c r="G517" s="5" t="s">
        <v>170</v>
      </c>
      <c r="H517" s="79" t="s">
        <v>257</v>
      </c>
      <c r="I517" s="61" t="s">
        <v>1064</v>
      </c>
      <c r="J517" s="316" t="s">
        <v>624</v>
      </c>
      <c r="K517" s="43" t="s">
        <v>1069</v>
      </c>
      <c r="L517" s="12">
        <v>10</v>
      </c>
      <c r="M517" s="206">
        <v>30.721095890410954</v>
      </c>
      <c r="N517" s="73"/>
      <c r="O517" s="197">
        <f t="shared" si="155"/>
        <v>1302.5744657534244</v>
      </c>
      <c r="P517" s="174">
        <v>1.25</v>
      </c>
      <c r="Q517" s="174">
        <f t="shared" si="148"/>
        <v>30.721095890410957</v>
      </c>
      <c r="R517" s="173">
        <f t="shared" si="149"/>
        <v>1628.2180821917807</v>
      </c>
      <c r="S517" s="173">
        <f t="shared" si="152"/>
        <v>325.64361643835628</v>
      </c>
      <c r="T517" s="111"/>
      <c r="U517" s="32">
        <f t="shared" si="156"/>
        <v>0</v>
      </c>
      <c r="V517" s="280"/>
      <c r="W517" s="134" t="s">
        <v>250</v>
      </c>
      <c r="X517" s="215"/>
      <c r="Y517" s="294"/>
      <c r="Z517" s="177"/>
    </row>
    <row r="518" spans="1:26" s="46" customFormat="1" ht="12.75" customHeight="1">
      <c r="A518" s="309" t="s">
        <v>1833</v>
      </c>
      <c r="B518" s="310">
        <v>81154204</v>
      </c>
      <c r="C518" s="314">
        <v>993900</v>
      </c>
      <c r="D518" s="311">
        <v>5999076244850</v>
      </c>
      <c r="E518" s="309">
        <v>18002010140</v>
      </c>
      <c r="F518" s="315">
        <v>2106905900</v>
      </c>
      <c r="G518" s="5" t="s">
        <v>170</v>
      </c>
      <c r="H518" s="79" t="s">
        <v>257</v>
      </c>
      <c r="I518" s="61" t="s">
        <v>1065</v>
      </c>
      <c r="J518" s="104" t="s">
        <v>560</v>
      </c>
      <c r="K518" s="43" t="s">
        <v>76</v>
      </c>
      <c r="L518" s="12">
        <v>12</v>
      </c>
      <c r="M518" s="206">
        <v>30.483561643835614</v>
      </c>
      <c r="N518" s="73"/>
      <c r="O518" s="197">
        <f t="shared" si="155"/>
        <v>1292.5030136986302</v>
      </c>
      <c r="P518" s="174">
        <v>1.25</v>
      </c>
      <c r="Q518" s="174">
        <f t="shared" si="148"/>
        <v>30.483561643835614</v>
      </c>
      <c r="R518" s="173">
        <f t="shared" si="149"/>
        <v>1615.6287671232876</v>
      </c>
      <c r="S518" s="173">
        <f t="shared" si="152"/>
        <v>323.12575342465743</v>
      </c>
      <c r="T518" s="111"/>
      <c r="U518" s="32">
        <f t="shared" si="156"/>
        <v>0</v>
      </c>
      <c r="V518" s="280">
        <v>6</v>
      </c>
      <c r="W518" s="135" t="s">
        <v>252</v>
      </c>
      <c r="X518" s="215"/>
      <c r="Y518" s="294">
        <v>46753</v>
      </c>
      <c r="Z518" s="177"/>
    </row>
    <row r="519" spans="1:26" s="46" customFormat="1" ht="12.75" customHeight="1">
      <c r="A519" s="309" t="s">
        <v>1834</v>
      </c>
      <c r="B519" s="314">
        <v>80996977</v>
      </c>
      <c r="C519" s="314">
        <v>993901</v>
      </c>
      <c r="D519" s="311">
        <v>5999076251704</v>
      </c>
      <c r="E519" s="309">
        <v>18003000050</v>
      </c>
      <c r="F519" s="315">
        <v>2106909200</v>
      </c>
      <c r="G519" s="5" t="s">
        <v>170</v>
      </c>
      <c r="H519" s="79" t="s">
        <v>257</v>
      </c>
      <c r="I519" s="61" t="s">
        <v>1066</v>
      </c>
      <c r="J519" s="104" t="s">
        <v>627</v>
      </c>
      <c r="K519" s="43"/>
      <c r="L519" s="12">
        <v>12</v>
      </c>
      <c r="M519" s="206">
        <v>42.597808219178077</v>
      </c>
      <c r="N519" s="73"/>
      <c r="O519" s="197">
        <f t="shared" si="155"/>
        <v>1806.1470684931505</v>
      </c>
      <c r="P519" s="174">
        <v>1.2</v>
      </c>
      <c r="Q519" s="174">
        <f t="shared" si="148"/>
        <v>40.893895890410953</v>
      </c>
      <c r="R519" s="173">
        <f t="shared" si="149"/>
        <v>2167.3764821917803</v>
      </c>
      <c r="S519" s="173">
        <f t="shared" si="152"/>
        <v>361.22941369862974</v>
      </c>
      <c r="T519" s="111"/>
      <c r="U519" s="32">
        <f t="shared" si="156"/>
        <v>0</v>
      </c>
      <c r="V519" s="280">
        <v>2</v>
      </c>
      <c r="W519" s="135" t="s">
        <v>252</v>
      </c>
      <c r="X519" s="215"/>
      <c r="Y519" s="294">
        <v>47209</v>
      </c>
      <c r="Z519" s="151"/>
    </row>
    <row r="520" spans="1:26" s="46" customFormat="1" ht="12.75" customHeight="1">
      <c r="A520" s="309" t="s">
        <v>1835</v>
      </c>
      <c r="B520" s="314">
        <v>81154205</v>
      </c>
      <c r="C520" s="314">
        <v>999101</v>
      </c>
      <c r="D520" s="311">
        <v>5999076245642</v>
      </c>
      <c r="E520" s="309">
        <v>18007010040</v>
      </c>
      <c r="F520" s="315">
        <v>2106909200</v>
      </c>
      <c r="G520" s="5" t="s">
        <v>170</v>
      </c>
      <c r="H520" s="79" t="s">
        <v>257</v>
      </c>
      <c r="I520" s="61" t="s">
        <v>36</v>
      </c>
      <c r="J520" s="316" t="s">
        <v>486</v>
      </c>
      <c r="K520" s="43"/>
      <c r="L520" s="12">
        <v>12</v>
      </c>
      <c r="M520" s="206">
        <v>10.989917808219177</v>
      </c>
      <c r="N520" s="73"/>
      <c r="O520" s="197">
        <f t="shared" si="155"/>
        <v>465.97251506849307</v>
      </c>
      <c r="P520" s="174">
        <v>1.4</v>
      </c>
      <c r="Q520" s="174">
        <f t="shared" si="148"/>
        <v>12.308707945205478</v>
      </c>
      <c r="R520" s="173">
        <f t="shared" si="149"/>
        <v>652.36152109589034</v>
      </c>
      <c r="S520" s="173">
        <f t="shared" si="152"/>
        <v>186.38900602739727</v>
      </c>
      <c r="T520" s="111"/>
      <c r="U520" s="32">
        <f t="shared" si="156"/>
        <v>0</v>
      </c>
      <c r="V520" s="280" t="s">
        <v>4119</v>
      </c>
      <c r="W520" s="156" t="s">
        <v>254</v>
      </c>
      <c r="X520" s="215"/>
      <c r="Y520" s="294">
        <v>47270</v>
      </c>
      <c r="Z520" s="151"/>
    </row>
    <row r="521" spans="1:26" ht="12.75" customHeight="1">
      <c r="A521" s="309" t="s">
        <v>1857</v>
      </c>
      <c r="B521" s="314"/>
      <c r="C521" s="314">
        <v>1023860</v>
      </c>
      <c r="D521" s="311">
        <v>5999076239382</v>
      </c>
      <c r="E521" s="309">
        <v>18009010000</v>
      </c>
      <c r="F521" s="309">
        <v>2106909200</v>
      </c>
      <c r="G521" s="80" t="s">
        <v>170</v>
      </c>
      <c r="H521" s="81" t="s">
        <v>257</v>
      </c>
      <c r="I521" s="61" t="s">
        <v>813</v>
      </c>
      <c r="J521" s="144" t="s">
        <v>486</v>
      </c>
      <c r="K521" s="145"/>
      <c r="L521" s="121">
        <v>12</v>
      </c>
      <c r="M521" s="206">
        <v>22.803287671232876</v>
      </c>
      <c r="N521" s="73"/>
      <c r="O521" s="197">
        <f t="shared" si="155"/>
        <v>966.85939726027391</v>
      </c>
      <c r="P521" s="174">
        <v>1.25</v>
      </c>
      <c r="Q521" s="174">
        <f>M521*0.8*P521</f>
        <v>22.80328767123288</v>
      </c>
      <c r="R521" s="173">
        <f t="shared" si="149"/>
        <v>1208.5742465753426</v>
      </c>
      <c r="S521" s="173">
        <f>R521-O521</f>
        <v>241.7148493150687</v>
      </c>
      <c r="T521" s="153"/>
      <c r="U521" s="32">
        <f t="shared" si="156"/>
        <v>0</v>
      </c>
      <c r="V521" s="280">
        <v>14</v>
      </c>
      <c r="W521" s="137"/>
      <c r="X521" s="217"/>
      <c r="Y521" s="294">
        <v>46722</v>
      </c>
      <c r="Z521" s="182"/>
    </row>
    <row r="522" spans="1:26" ht="12.75" customHeight="1">
      <c r="A522" s="309" t="s">
        <v>1844</v>
      </c>
      <c r="B522" s="310"/>
      <c r="C522" s="310">
        <v>1023923</v>
      </c>
      <c r="D522" s="311">
        <v>5999076248285</v>
      </c>
      <c r="E522" s="309">
        <v>18006010040</v>
      </c>
      <c r="F522" s="309">
        <v>2106909200</v>
      </c>
      <c r="G522" s="5" t="s">
        <v>170</v>
      </c>
      <c r="H522" s="79" t="s">
        <v>257</v>
      </c>
      <c r="I522" s="61" t="s">
        <v>1117</v>
      </c>
      <c r="J522" s="144" t="s">
        <v>483</v>
      </c>
      <c r="K522" s="145"/>
      <c r="L522" s="121">
        <v>12</v>
      </c>
      <c r="M522" s="206">
        <v>17.260821917808219</v>
      </c>
      <c r="N522" s="73"/>
      <c r="O522" s="197">
        <f t="shared" si="155"/>
        <v>731.85884931506848</v>
      </c>
      <c r="P522" s="174">
        <v>1.3</v>
      </c>
      <c r="Q522" s="174">
        <f>M522*0.8*P522</f>
        <v>17.951254794520551</v>
      </c>
      <c r="R522" s="173">
        <f t="shared" si="149"/>
        <v>951.41650410958925</v>
      </c>
      <c r="S522" s="173">
        <f>R522-O522</f>
        <v>219.55765479452077</v>
      </c>
      <c r="T522" s="153"/>
      <c r="U522" s="32">
        <f t="shared" si="156"/>
        <v>0</v>
      </c>
      <c r="V522" s="280">
        <v>21</v>
      </c>
      <c r="W522" s="135" t="s">
        <v>252</v>
      </c>
      <c r="X522" s="217"/>
      <c r="Y522" s="294">
        <v>47209</v>
      </c>
      <c r="Z522" s="182"/>
    </row>
    <row r="523" spans="1:26" s="46" customFormat="1" ht="12.75" customHeight="1">
      <c r="A523" s="309" t="s">
        <v>1880</v>
      </c>
      <c r="B523" s="314"/>
      <c r="C523" s="314">
        <v>1023876</v>
      </c>
      <c r="D523" s="311">
        <v>5999076227013</v>
      </c>
      <c r="E523" s="309">
        <v>19016010030</v>
      </c>
      <c r="F523" s="315">
        <v>2106909200</v>
      </c>
      <c r="G523" s="5" t="s">
        <v>170</v>
      </c>
      <c r="H523" s="81" t="s">
        <v>257</v>
      </c>
      <c r="I523" s="61" t="s">
        <v>364</v>
      </c>
      <c r="J523" s="104" t="s">
        <v>628</v>
      </c>
      <c r="K523" s="43"/>
      <c r="L523" s="16">
        <v>6</v>
      </c>
      <c r="M523" s="206">
        <v>10.989917808219177</v>
      </c>
      <c r="N523" s="73"/>
      <c r="O523" s="197">
        <f t="shared" si="155"/>
        <v>465.97251506849307</v>
      </c>
      <c r="P523" s="174">
        <v>1.4</v>
      </c>
      <c r="Q523" s="174">
        <f>M523*0.8*P523</f>
        <v>12.308707945205478</v>
      </c>
      <c r="R523" s="173">
        <f t="shared" si="149"/>
        <v>652.36152109589034</v>
      </c>
      <c r="S523" s="173">
        <f>R523-O523</f>
        <v>186.38900602739727</v>
      </c>
      <c r="T523" s="111"/>
      <c r="U523" s="32">
        <f t="shared" si="156"/>
        <v>0</v>
      </c>
      <c r="V523" s="280">
        <v>5</v>
      </c>
      <c r="W523" s="136" t="s">
        <v>251</v>
      </c>
      <c r="X523" s="215"/>
      <c r="Y523" s="294">
        <v>47239</v>
      </c>
      <c r="Z523" s="151"/>
    </row>
    <row r="524" spans="1:26" ht="12.75" customHeight="1">
      <c r="A524" s="309" t="s">
        <v>1836</v>
      </c>
      <c r="B524" s="310"/>
      <c r="C524" s="310">
        <v>1023916</v>
      </c>
      <c r="D524" s="311">
        <v>5999076251070</v>
      </c>
      <c r="E524" s="309">
        <v>19088010100</v>
      </c>
      <c r="F524" s="309">
        <v>2106909200</v>
      </c>
      <c r="G524" s="5" t="s">
        <v>170</v>
      </c>
      <c r="H524" s="79" t="s">
        <v>3093</v>
      </c>
      <c r="I524" s="61" t="s">
        <v>1226</v>
      </c>
      <c r="J524" s="144" t="s">
        <v>1222</v>
      </c>
      <c r="K524" s="147" t="s">
        <v>1221</v>
      </c>
      <c r="L524" s="121">
        <v>6</v>
      </c>
      <c r="M524" s="206">
        <v>26.762191780821915</v>
      </c>
      <c r="N524" s="73"/>
      <c r="O524" s="197">
        <f t="shared" si="155"/>
        <v>1134.7169315068493</v>
      </c>
      <c r="P524" s="174">
        <v>1.25</v>
      </c>
      <c r="Q524" s="174">
        <f t="shared" ref="Q524:Q528" si="157">M524*0.8*P524</f>
        <v>26.762191780821919</v>
      </c>
      <c r="R524" s="173">
        <f t="shared" si="149"/>
        <v>1418.3961643835617</v>
      </c>
      <c r="S524" s="173">
        <f t="shared" ref="S524:S528" si="158">R524-O524</f>
        <v>283.67923287671238</v>
      </c>
      <c r="T524" s="153"/>
      <c r="U524" s="32">
        <f t="shared" si="156"/>
        <v>0</v>
      </c>
      <c r="V524" s="280">
        <v>2</v>
      </c>
      <c r="W524" s="133" t="s">
        <v>249</v>
      </c>
      <c r="X524" s="217"/>
      <c r="Y524" s="294">
        <v>47239</v>
      </c>
      <c r="Z524" s="182"/>
    </row>
    <row r="525" spans="1:26" s="46" customFormat="1" ht="12.75" customHeight="1">
      <c r="A525" s="309" t="s">
        <v>3090</v>
      </c>
      <c r="B525" s="314"/>
      <c r="C525" s="314"/>
      <c r="D525" s="311">
        <v>5999076259335</v>
      </c>
      <c r="E525" s="309">
        <v>19050020143</v>
      </c>
      <c r="F525" s="315">
        <v>2106909200</v>
      </c>
      <c r="G525" s="80" t="s">
        <v>170</v>
      </c>
      <c r="H525" s="79" t="s">
        <v>3093</v>
      </c>
      <c r="I525" s="61" t="s">
        <v>1227</v>
      </c>
      <c r="J525" s="144" t="s">
        <v>609</v>
      </c>
      <c r="K525" s="43" t="s">
        <v>1224</v>
      </c>
      <c r="L525" s="12">
        <v>50</v>
      </c>
      <c r="M525" s="206">
        <v>1.8686027397260272</v>
      </c>
      <c r="N525" s="73"/>
      <c r="O525" s="197">
        <f t="shared" si="155"/>
        <v>79.228756164383555</v>
      </c>
      <c r="P525" s="174">
        <v>1.4</v>
      </c>
      <c r="Q525" s="174">
        <f>M525*0.8*P525</f>
        <v>2.0928350684931507</v>
      </c>
      <c r="R525" s="173">
        <f t="shared" si="149"/>
        <v>110.92025863013698</v>
      </c>
      <c r="S525" s="173">
        <f>R525-O525</f>
        <v>31.69150246575343</v>
      </c>
      <c r="T525" s="111"/>
      <c r="U525" s="32">
        <f t="shared" si="156"/>
        <v>0</v>
      </c>
      <c r="V525" s="280">
        <v>49</v>
      </c>
      <c r="W525" s="133" t="s">
        <v>249</v>
      </c>
      <c r="X525" s="215"/>
      <c r="Y525" s="294">
        <v>47239</v>
      </c>
      <c r="Z525" s="151"/>
    </row>
    <row r="526" spans="1:26" s="46" customFormat="1" ht="12.75" customHeight="1">
      <c r="A526" s="309" t="s">
        <v>3205</v>
      </c>
      <c r="B526" s="314"/>
      <c r="C526" s="314">
        <v>1941769</v>
      </c>
      <c r="D526" s="311">
        <v>5999076259625</v>
      </c>
      <c r="E526" s="309">
        <v>19050010343</v>
      </c>
      <c r="F526" s="315">
        <v>2106909200</v>
      </c>
      <c r="G526" s="5" t="s">
        <v>170</v>
      </c>
      <c r="H526" s="79" t="s">
        <v>3093</v>
      </c>
      <c r="I526" s="61" t="s">
        <v>1227</v>
      </c>
      <c r="J526" s="144" t="s">
        <v>620</v>
      </c>
      <c r="K526" s="43" t="s">
        <v>725</v>
      </c>
      <c r="L526" s="12">
        <v>6</v>
      </c>
      <c r="M526" s="206">
        <v>26.762191780821915</v>
      </c>
      <c r="N526" s="73"/>
      <c r="O526" s="197">
        <f t="shared" si="155"/>
        <v>1134.7169315068493</v>
      </c>
      <c r="P526" s="174">
        <v>1.25</v>
      </c>
      <c r="Q526" s="174">
        <f>M526*0.8*P526</f>
        <v>26.762191780821919</v>
      </c>
      <c r="R526" s="173">
        <f t="shared" si="149"/>
        <v>1418.3961643835617</v>
      </c>
      <c r="S526" s="173">
        <f>R526-O526</f>
        <v>283.67923287671238</v>
      </c>
      <c r="T526" s="111"/>
      <c r="U526" s="32">
        <f t="shared" si="156"/>
        <v>0</v>
      </c>
      <c r="V526" s="280">
        <v>2</v>
      </c>
      <c r="W526" s="137"/>
      <c r="X526" s="215"/>
      <c r="Y526" s="294">
        <v>47178</v>
      </c>
      <c r="Z526" s="151"/>
    </row>
    <row r="527" spans="1:26" ht="12.75" customHeight="1">
      <c r="A527" s="309" t="s">
        <v>1837</v>
      </c>
      <c r="B527" s="310"/>
      <c r="C527" s="310">
        <v>1023917</v>
      </c>
      <c r="D527" s="311">
        <v>5999076254613</v>
      </c>
      <c r="E527" s="309">
        <v>19050010143</v>
      </c>
      <c r="F527" s="309">
        <v>2106909200</v>
      </c>
      <c r="G527" s="5" t="s">
        <v>170</v>
      </c>
      <c r="H527" s="79" t="s">
        <v>3093</v>
      </c>
      <c r="I527" s="255" t="s">
        <v>1227</v>
      </c>
      <c r="J527" s="144" t="s">
        <v>620</v>
      </c>
      <c r="K527" s="147" t="s">
        <v>1224</v>
      </c>
      <c r="L527" s="121">
        <v>6</v>
      </c>
      <c r="M527" s="206">
        <v>26.762191780821915</v>
      </c>
      <c r="N527" s="73"/>
      <c r="O527" s="197">
        <f t="shared" si="155"/>
        <v>1134.7169315068493</v>
      </c>
      <c r="P527" s="174">
        <v>1.25</v>
      </c>
      <c r="Q527" s="174">
        <f t="shared" si="157"/>
        <v>26.762191780821919</v>
      </c>
      <c r="R527" s="173">
        <f t="shared" si="149"/>
        <v>1418.3961643835617</v>
      </c>
      <c r="S527" s="173">
        <f t="shared" si="158"/>
        <v>283.67923287671238</v>
      </c>
      <c r="T527" s="153"/>
      <c r="U527" s="32">
        <f t="shared" si="156"/>
        <v>0</v>
      </c>
      <c r="V527" s="280">
        <v>4</v>
      </c>
      <c r="W527" s="133" t="s">
        <v>249</v>
      </c>
      <c r="X527" s="217"/>
      <c r="Y527" s="294">
        <v>47270</v>
      </c>
      <c r="Z527" s="182"/>
    </row>
    <row r="528" spans="1:26" ht="12.75" customHeight="1">
      <c r="A528" s="309" t="s">
        <v>1838</v>
      </c>
      <c r="B528" s="310"/>
      <c r="C528" s="310">
        <v>1023920</v>
      </c>
      <c r="D528" s="311">
        <v>5999076254620</v>
      </c>
      <c r="E528" s="309">
        <v>19050010243</v>
      </c>
      <c r="F528" s="309">
        <v>2106909200</v>
      </c>
      <c r="G528" s="5" t="s">
        <v>170</v>
      </c>
      <c r="H528" s="79" t="s">
        <v>3093</v>
      </c>
      <c r="I528" s="255" t="s">
        <v>1227</v>
      </c>
      <c r="J528" s="144" t="s">
        <v>620</v>
      </c>
      <c r="K528" s="147" t="s">
        <v>1225</v>
      </c>
      <c r="L528" s="121">
        <v>6</v>
      </c>
      <c r="M528" s="206">
        <v>26.762191780821915</v>
      </c>
      <c r="N528" s="73"/>
      <c r="O528" s="197">
        <f t="shared" si="155"/>
        <v>1134.7169315068493</v>
      </c>
      <c r="P528" s="174">
        <v>1.25</v>
      </c>
      <c r="Q528" s="174">
        <f t="shared" si="157"/>
        <v>26.762191780821919</v>
      </c>
      <c r="R528" s="173">
        <f t="shared" si="149"/>
        <v>1418.3961643835617</v>
      </c>
      <c r="S528" s="173">
        <f t="shared" si="158"/>
        <v>283.67923287671238</v>
      </c>
      <c r="T528" s="153"/>
      <c r="U528" s="32">
        <f t="shared" si="156"/>
        <v>0</v>
      </c>
      <c r="V528" s="280">
        <v>1</v>
      </c>
      <c r="W528" s="133" t="s">
        <v>249</v>
      </c>
      <c r="X528" s="217"/>
      <c r="Y528" s="294">
        <v>47209</v>
      </c>
      <c r="Z528" s="182"/>
    </row>
    <row r="529" spans="1:26" s="46" customFormat="1" ht="12.75" customHeight="1">
      <c r="A529" s="309" t="s">
        <v>1839</v>
      </c>
      <c r="B529" s="314">
        <v>80996978</v>
      </c>
      <c r="C529" s="314">
        <v>993902</v>
      </c>
      <c r="D529" s="311">
        <v>5999076228720</v>
      </c>
      <c r="E529" s="309">
        <v>19056010100</v>
      </c>
      <c r="F529" s="315">
        <v>2106909200</v>
      </c>
      <c r="G529" s="5" t="s">
        <v>170</v>
      </c>
      <c r="H529" s="79" t="s">
        <v>3093</v>
      </c>
      <c r="I529" s="255" t="s">
        <v>660</v>
      </c>
      <c r="J529" s="104" t="s">
        <v>591</v>
      </c>
      <c r="K529" s="43" t="s">
        <v>394</v>
      </c>
      <c r="L529" s="12">
        <v>10</v>
      </c>
      <c r="M529" s="206">
        <v>25.653698630136983</v>
      </c>
      <c r="N529" s="73"/>
      <c r="O529" s="197">
        <f t="shared" si="155"/>
        <v>1087.7168219178081</v>
      </c>
      <c r="P529" s="174">
        <v>1.25</v>
      </c>
      <c r="Q529" s="174">
        <f t="shared" si="148"/>
        <v>25.653698630136983</v>
      </c>
      <c r="R529" s="173">
        <f t="shared" si="149"/>
        <v>1359.64602739726</v>
      </c>
      <c r="S529" s="173">
        <f t="shared" si="152"/>
        <v>271.92920547945187</v>
      </c>
      <c r="T529" s="111"/>
      <c r="U529" s="32">
        <f t="shared" si="156"/>
        <v>0</v>
      </c>
      <c r="V529" s="280">
        <v>2</v>
      </c>
      <c r="W529" s="135" t="s">
        <v>252</v>
      </c>
      <c r="X529" s="215"/>
      <c r="Y529" s="294">
        <v>47270</v>
      </c>
      <c r="Z529" s="151"/>
    </row>
    <row r="530" spans="1:26" s="46" customFormat="1" ht="12.75" customHeight="1">
      <c r="A530" s="309" t="s">
        <v>1840</v>
      </c>
      <c r="B530" s="314">
        <v>80996979</v>
      </c>
      <c r="C530" s="314">
        <v>993903</v>
      </c>
      <c r="D530" s="311">
        <v>5999076233915</v>
      </c>
      <c r="E530" s="309">
        <v>19056010200</v>
      </c>
      <c r="F530" s="315">
        <v>2106909200</v>
      </c>
      <c r="G530" s="5" t="s">
        <v>170</v>
      </c>
      <c r="H530" s="79" t="s">
        <v>3093</v>
      </c>
      <c r="I530" s="255" t="s">
        <v>660</v>
      </c>
      <c r="J530" s="104" t="s">
        <v>591</v>
      </c>
      <c r="K530" s="43" t="s">
        <v>432</v>
      </c>
      <c r="L530" s="12">
        <v>10</v>
      </c>
      <c r="M530" s="206">
        <v>25.653698630136983</v>
      </c>
      <c r="N530" s="73"/>
      <c r="O530" s="197">
        <f t="shared" si="155"/>
        <v>1087.7168219178081</v>
      </c>
      <c r="P530" s="174">
        <v>1.25</v>
      </c>
      <c r="Q530" s="174">
        <f t="shared" si="148"/>
        <v>25.653698630136983</v>
      </c>
      <c r="R530" s="173">
        <f t="shared" si="149"/>
        <v>1359.64602739726</v>
      </c>
      <c r="S530" s="173">
        <f t="shared" si="152"/>
        <v>271.92920547945187</v>
      </c>
      <c r="T530" s="111"/>
      <c r="U530" s="32">
        <f t="shared" si="156"/>
        <v>0</v>
      </c>
      <c r="V530" s="280"/>
      <c r="W530" s="135" t="s">
        <v>252</v>
      </c>
      <c r="X530" s="215"/>
      <c r="Y530" s="294"/>
      <c r="Z530" s="151"/>
    </row>
    <row r="531" spans="1:26" s="46" customFormat="1" ht="12.75" customHeight="1">
      <c r="A531" s="309" t="s">
        <v>1841</v>
      </c>
      <c r="B531" s="314">
        <v>80996980</v>
      </c>
      <c r="C531" s="314">
        <v>993904</v>
      </c>
      <c r="D531" s="311">
        <v>5999076238620</v>
      </c>
      <c r="E531" s="309">
        <v>19014010200</v>
      </c>
      <c r="F531" s="315">
        <v>2106905900</v>
      </c>
      <c r="G531" s="5" t="s">
        <v>170</v>
      </c>
      <c r="H531" s="79" t="s">
        <v>3093</v>
      </c>
      <c r="I531" s="255" t="s">
        <v>53</v>
      </c>
      <c r="J531" s="104" t="s">
        <v>568</v>
      </c>
      <c r="K531" s="43" t="s">
        <v>279</v>
      </c>
      <c r="L531" s="12">
        <v>12</v>
      </c>
      <c r="M531" s="206">
        <v>30.721095890410954</v>
      </c>
      <c r="N531" s="73"/>
      <c r="O531" s="197">
        <f t="shared" si="155"/>
        <v>1302.5744657534244</v>
      </c>
      <c r="P531" s="174">
        <v>1.25</v>
      </c>
      <c r="Q531" s="174">
        <f t="shared" si="148"/>
        <v>30.721095890410957</v>
      </c>
      <c r="R531" s="173">
        <f t="shared" si="149"/>
        <v>1628.2180821917807</v>
      </c>
      <c r="S531" s="173">
        <f t="shared" si="152"/>
        <v>325.64361643835628</v>
      </c>
      <c r="T531" s="111"/>
      <c r="U531" s="32">
        <f t="shared" si="156"/>
        <v>0</v>
      </c>
      <c r="V531" s="280">
        <v>37</v>
      </c>
      <c r="W531" s="155" t="s">
        <v>253</v>
      </c>
      <c r="X531" s="215"/>
      <c r="Y531" s="294">
        <v>46661</v>
      </c>
      <c r="Z531" s="151"/>
    </row>
    <row r="532" spans="1:26" s="46" customFormat="1" ht="12.75" customHeight="1">
      <c r="A532" s="309" t="s">
        <v>1842</v>
      </c>
      <c r="B532" s="314">
        <v>80996981</v>
      </c>
      <c r="C532" s="314">
        <v>993905</v>
      </c>
      <c r="D532" s="311">
        <v>5999076238613</v>
      </c>
      <c r="E532" s="309">
        <v>19014010100</v>
      </c>
      <c r="F532" s="315">
        <v>2106905900</v>
      </c>
      <c r="G532" s="5" t="s">
        <v>170</v>
      </c>
      <c r="H532" s="79" t="s">
        <v>3093</v>
      </c>
      <c r="I532" s="255" t="s">
        <v>53</v>
      </c>
      <c r="J532" s="104" t="s">
        <v>568</v>
      </c>
      <c r="K532" s="43" t="s">
        <v>452</v>
      </c>
      <c r="L532" s="12">
        <v>12</v>
      </c>
      <c r="M532" s="206">
        <v>30.721095890410954</v>
      </c>
      <c r="N532" s="73"/>
      <c r="O532" s="197">
        <f t="shared" si="155"/>
        <v>1302.5744657534244</v>
      </c>
      <c r="P532" s="174">
        <v>1.25</v>
      </c>
      <c r="Q532" s="174">
        <f t="shared" si="148"/>
        <v>30.721095890410957</v>
      </c>
      <c r="R532" s="173">
        <f t="shared" si="149"/>
        <v>1628.2180821917807</v>
      </c>
      <c r="S532" s="173">
        <f t="shared" si="152"/>
        <v>325.64361643835628</v>
      </c>
      <c r="T532" s="111"/>
      <c r="U532" s="32">
        <f t="shared" si="156"/>
        <v>0</v>
      </c>
      <c r="V532" s="280">
        <v>15</v>
      </c>
      <c r="W532" s="155" t="s">
        <v>253</v>
      </c>
      <c r="X532" s="215"/>
      <c r="Y532" s="294">
        <v>46600</v>
      </c>
      <c r="Z532" s="151"/>
    </row>
    <row r="533" spans="1:26" s="46" customFormat="1" ht="12.75" customHeight="1">
      <c r="A533" s="309" t="s">
        <v>3086</v>
      </c>
      <c r="B533" s="314"/>
      <c r="C533" s="314"/>
      <c r="D533" s="311">
        <v>5999076258321</v>
      </c>
      <c r="E533" s="309">
        <v>19095020031</v>
      </c>
      <c r="F533" s="315">
        <v>2106909200</v>
      </c>
      <c r="G533" s="80" t="s">
        <v>170</v>
      </c>
      <c r="H533" s="79" t="s">
        <v>3093</v>
      </c>
      <c r="I533" s="255" t="s">
        <v>374</v>
      </c>
      <c r="J533" s="144" t="s">
        <v>498</v>
      </c>
      <c r="K533" s="43"/>
      <c r="L533" s="12">
        <v>12</v>
      </c>
      <c r="M533" s="206">
        <v>7.3635616438356166</v>
      </c>
      <c r="N533" s="289"/>
      <c r="O533" s="197">
        <f t="shared" si="155"/>
        <v>312.21501369863017</v>
      </c>
      <c r="P533" s="174">
        <v>1.6</v>
      </c>
      <c r="Q533" s="174">
        <f t="shared" ref="Q533" si="159">M533*0.8*P533</f>
        <v>9.42535890410959</v>
      </c>
      <c r="R533" s="173">
        <f t="shared" si="149"/>
        <v>499.54402191780827</v>
      </c>
      <c r="S533" s="173">
        <f t="shared" ref="S533" si="160">R533-O533</f>
        <v>187.32900821917809</v>
      </c>
      <c r="T533" s="111"/>
      <c r="U533" s="32">
        <f t="shared" si="156"/>
        <v>0</v>
      </c>
      <c r="V533" s="280">
        <v>23</v>
      </c>
      <c r="W533" s="134" t="s">
        <v>250</v>
      </c>
      <c r="X533" s="215"/>
      <c r="Y533" s="294">
        <v>47209</v>
      </c>
      <c r="Z533" s="151"/>
    </row>
    <row r="534" spans="1:26" ht="12.75" customHeight="1">
      <c r="A534" s="309" t="s">
        <v>1866</v>
      </c>
      <c r="B534" s="310">
        <v>81154213</v>
      </c>
      <c r="C534" s="310">
        <v>993913</v>
      </c>
      <c r="D534" s="311">
        <v>5999076249008</v>
      </c>
      <c r="E534" s="309">
        <v>19013030040</v>
      </c>
      <c r="F534" s="309">
        <v>2106909200</v>
      </c>
      <c r="G534" s="80" t="s">
        <v>170</v>
      </c>
      <c r="H534" s="79" t="s">
        <v>3093</v>
      </c>
      <c r="I534" s="255" t="s">
        <v>374</v>
      </c>
      <c r="J534" s="144" t="s">
        <v>480</v>
      </c>
      <c r="K534" s="145"/>
      <c r="L534" s="268">
        <v>17</v>
      </c>
      <c r="M534" s="206">
        <v>22.803287671232876</v>
      </c>
      <c r="N534" s="73"/>
      <c r="O534" s="197">
        <f>(M534+M534*N534)*$Y$3*(1-$Y$2/100)</f>
        <v>966.85939726027391</v>
      </c>
      <c r="P534" s="174">
        <v>1.25</v>
      </c>
      <c r="Q534" s="174">
        <f>M534*0.8*P534</f>
        <v>22.80328767123288</v>
      </c>
      <c r="R534" s="173">
        <f t="shared" si="149"/>
        <v>1208.5742465753426</v>
      </c>
      <c r="S534" s="173">
        <f>R534-O534</f>
        <v>241.7148493150687</v>
      </c>
      <c r="T534" s="111"/>
      <c r="U534" s="32">
        <f>O534*T534</f>
        <v>0</v>
      </c>
      <c r="V534" s="280">
        <v>16</v>
      </c>
      <c r="W534" s="135" t="s">
        <v>252</v>
      </c>
      <c r="X534" s="217"/>
      <c r="Y534" s="294">
        <v>47209</v>
      </c>
      <c r="Z534" s="182"/>
    </row>
    <row r="535" spans="1:26" ht="12.75" customHeight="1">
      <c r="A535" s="309" t="s">
        <v>1843</v>
      </c>
      <c r="B535" s="310"/>
      <c r="C535" s="310">
        <v>1023921</v>
      </c>
      <c r="D535" s="311">
        <v>5999076249176</v>
      </c>
      <c r="E535" s="309">
        <v>19086010100</v>
      </c>
      <c r="F535" s="309">
        <v>2106909200</v>
      </c>
      <c r="G535" s="5" t="s">
        <v>170</v>
      </c>
      <c r="H535" s="79" t="s">
        <v>3093</v>
      </c>
      <c r="I535" s="255" t="s">
        <v>1115</v>
      </c>
      <c r="J535" s="144" t="s">
        <v>615</v>
      </c>
      <c r="K535" s="147" t="s">
        <v>1249</v>
      </c>
      <c r="L535" s="121">
        <v>6</v>
      </c>
      <c r="M535" s="206">
        <v>32.77972602739726</v>
      </c>
      <c r="N535" s="73"/>
      <c r="O535" s="197">
        <f t="shared" si="155"/>
        <v>1389.8603835616441</v>
      </c>
      <c r="P535" s="174">
        <v>1.25</v>
      </c>
      <c r="Q535" s="174">
        <f>M535*0.8*P535</f>
        <v>32.77972602739726</v>
      </c>
      <c r="R535" s="173">
        <f t="shared" si="149"/>
        <v>1737.3254794520549</v>
      </c>
      <c r="S535" s="173">
        <f>R535-O535</f>
        <v>347.46509589041079</v>
      </c>
      <c r="T535" s="153"/>
      <c r="U535" s="32">
        <f t="shared" si="156"/>
        <v>0</v>
      </c>
      <c r="V535" s="280">
        <v>7</v>
      </c>
      <c r="W535" s="137"/>
      <c r="X535" s="217"/>
      <c r="Y535" s="294">
        <v>47209</v>
      </c>
      <c r="Z535" s="182"/>
    </row>
    <row r="536" spans="1:26" s="45" customFormat="1" ht="12.75" customHeight="1">
      <c r="A536" s="309" t="s">
        <v>3639</v>
      </c>
      <c r="B536" s="314"/>
      <c r="C536" s="314">
        <v>1941770</v>
      </c>
      <c r="D536" s="311">
        <v>5999076264483</v>
      </c>
      <c r="E536" s="309">
        <v>19086010200</v>
      </c>
      <c r="F536" s="309">
        <v>2106909200</v>
      </c>
      <c r="G536" s="129" t="s">
        <v>170</v>
      </c>
      <c r="H536" s="79" t="s">
        <v>3093</v>
      </c>
      <c r="I536" s="255" t="s">
        <v>1115</v>
      </c>
      <c r="J536" s="144" t="s">
        <v>615</v>
      </c>
      <c r="K536" s="320" t="s">
        <v>725</v>
      </c>
      <c r="L536" s="15">
        <v>6</v>
      </c>
      <c r="M536" s="206">
        <v>32.77972602739726</v>
      </c>
      <c r="N536" s="73"/>
      <c r="O536" s="197">
        <f>(M536+M536*N536)*$Y$3*(1-$Y$2/100)</f>
        <v>1389.8603835616441</v>
      </c>
      <c r="P536" s="174">
        <v>1.25</v>
      </c>
      <c r="Q536" s="174">
        <f>M536*0.8*P536</f>
        <v>32.77972602739726</v>
      </c>
      <c r="R536" s="173">
        <f t="shared" si="149"/>
        <v>1737.3254794520549</v>
      </c>
      <c r="S536" s="173">
        <f>R536-O536</f>
        <v>347.46509589041079</v>
      </c>
      <c r="T536" s="111"/>
      <c r="U536" s="32">
        <f>O536*T536</f>
        <v>0</v>
      </c>
      <c r="V536" s="280">
        <v>3</v>
      </c>
      <c r="W536" s="137"/>
      <c r="X536" s="215"/>
      <c r="Y536" s="294">
        <v>46997</v>
      </c>
      <c r="Z536" s="199"/>
    </row>
    <row r="537" spans="1:26" s="46" customFormat="1" ht="12.75" customHeight="1">
      <c r="A537" s="309" t="s">
        <v>1845</v>
      </c>
      <c r="B537" s="278">
        <v>81096033</v>
      </c>
      <c r="C537" s="278">
        <v>993886</v>
      </c>
      <c r="D537" s="311">
        <v>5999076248353</v>
      </c>
      <c r="E537" s="309">
        <v>19001010040</v>
      </c>
      <c r="F537" s="309">
        <v>2106909200</v>
      </c>
      <c r="G537" s="5" t="s">
        <v>170</v>
      </c>
      <c r="H537" s="81" t="s">
        <v>241</v>
      </c>
      <c r="I537" s="160" t="s">
        <v>369</v>
      </c>
      <c r="J537" s="104" t="s">
        <v>483</v>
      </c>
      <c r="K537" s="43"/>
      <c r="L537" s="16">
        <v>12</v>
      </c>
      <c r="M537" s="206">
        <v>17.102465753424656</v>
      </c>
      <c r="N537" s="73"/>
      <c r="O537" s="197">
        <f t="shared" si="155"/>
        <v>725.14454794520543</v>
      </c>
      <c r="P537" s="174">
        <v>1.3</v>
      </c>
      <c r="Q537" s="174">
        <f t="shared" si="148"/>
        <v>17.786564383561647</v>
      </c>
      <c r="R537" s="173">
        <f t="shared" si="149"/>
        <v>942.68791232876731</v>
      </c>
      <c r="S537" s="173">
        <f t="shared" si="152"/>
        <v>217.54336438356188</v>
      </c>
      <c r="T537" s="111"/>
      <c r="U537" s="32">
        <f t="shared" si="156"/>
        <v>0</v>
      </c>
      <c r="V537" s="280" t="s">
        <v>4119</v>
      </c>
      <c r="W537" s="154" t="s">
        <v>255</v>
      </c>
      <c r="X537" s="215"/>
      <c r="Y537" s="294">
        <v>47239</v>
      </c>
      <c r="Z537" s="177"/>
    </row>
    <row r="538" spans="1:26" s="46" customFormat="1" ht="12.75" customHeight="1">
      <c r="A538" s="309" t="s">
        <v>1846</v>
      </c>
      <c r="B538" s="310">
        <v>81154206</v>
      </c>
      <c r="C538" s="314">
        <v>993907</v>
      </c>
      <c r="D538" s="311">
        <v>5999076251117</v>
      </c>
      <c r="E538" s="309">
        <v>19044010040</v>
      </c>
      <c r="F538" s="315">
        <v>2106909200</v>
      </c>
      <c r="G538" s="5" t="s">
        <v>170</v>
      </c>
      <c r="H538" s="81" t="s">
        <v>241</v>
      </c>
      <c r="I538" s="62" t="s">
        <v>1140</v>
      </c>
      <c r="J538" s="104" t="s">
        <v>496</v>
      </c>
      <c r="K538" s="43"/>
      <c r="L538" s="12">
        <v>12</v>
      </c>
      <c r="M538" s="206">
        <v>13.69780821917808</v>
      </c>
      <c r="N538" s="73"/>
      <c r="O538" s="197">
        <f t="shared" si="155"/>
        <v>580.78706849315063</v>
      </c>
      <c r="P538" s="174">
        <v>1.35</v>
      </c>
      <c r="Q538" s="174">
        <f t="shared" ref="Q538:Q545" si="161">M538*0.8*P538</f>
        <v>14.793632876712328</v>
      </c>
      <c r="R538" s="173">
        <f t="shared" si="149"/>
        <v>784.06254246575338</v>
      </c>
      <c r="S538" s="173">
        <f t="shared" ref="S538:S545" si="162">R538-O538</f>
        <v>203.27547397260275</v>
      </c>
      <c r="T538" s="111"/>
      <c r="U538" s="32">
        <f t="shared" si="156"/>
        <v>0</v>
      </c>
      <c r="V538" s="280">
        <v>3</v>
      </c>
      <c r="W538" s="136" t="s">
        <v>251</v>
      </c>
      <c r="X538" s="216"/>
      <c r="Y538" s="294">
        <v>47209</v>
      </c>
      <c r="Z538" s="151"/>
    </row>
    <row r="539" spans="1:26" s="46" customFormat="1" ht="12.75" customHeight="1">
      <c r="A539" s="309" t="s">
        <v>1847</v>
      </c>
      <c r="B539" s="310">
        <v>81154207</v>
      </c>
      <c r="C539" s="314">
        <v>993906</v>
      </c>
      <c r="D539" s="311">
        <v>5999076236572</v>
      </c>
      <c r="E539" s="309">
        <v>19061020000</v>
      </c>
      <c r="F539" s="315">
        <v>2106909200</v>
      </c>
      <c r="G539" s="5" t="s">
        <v>170</v>
      </c>
      <c r="H539" s="81" t="s">
        <v>241</v>
      </c>
      <c r="I539" s="62" t="s">
        <v>671</v>
      </c>
      <c r="J539" s="54" t="s">
        <v>486</v>
      </c>
      <c r="K539" s="43"/>
      <c r="L539" s="93">
        <v>12</v>
      </c>
      <c r="M539" s="206">
        <v>10.89490410958904</v>
      </c>
      <c r="N539" s="73"/>
      <c r="O539" s="197">
        <f t="shared" si="155"/>
        <v>461.94393424657528</v>
      </c>
      <c r="P539" s="174">
        <v>1.4</v>
      </c>
      <c r="Q539" s="174">
        <f t="shared" si="161"/>
        <v>12.202292602739725</v>
      </c>
      <c r="R539" s="173">
        <f t="shared" si="149"/>
        <v>646.72150794520542</v>
      </c>
      <c r="S539" s="173">
        <f t="shared" si="162"/>
        <v>184.77757369863014</v>
      </c>
      <c r="T539" s="111"/>
      <c r="U539" s="32">
        <f t="shared" si="156"/>
        <v>0</v>
      </c>
      <c r="V539" s="280" t="s">
        <v>4119</v>
      </c>
      <c r="W539" s="155" t="s">
        <v>253</v>
      </c>
      <c r="X539" s="215"/>
      <c r="Y539" s="294">
        <v>47239</v>
      </c>
      <c r="Z539" s="151"/>
    </row>
    <row r="540" spans="1:26" s="46" customFormat="1" ht="12.75" customHeight="1">
      <c r="A540" s="309" t="s">
        <v>3918</v>
      </c>
      <c r="B540" s="314"/>
      <c r="C540" s="314"/>
      <c r="D540" s="311">
        <v>5999076269471</v>
      </c>
      <c r="E540" s="309">
        <v>19114010000</v>
      </c>
      <c r="F540" s="315">
        <v>2106909200</v>
      </c>
      <c r="G540" s="5" t="s">
        <v>170</v>
      </c>
      <c r="H540" s="81" t="s">
        <v>241</v>
      </c>
      <c r="I540" s="62" t="s">
        <v>3919</v>
      </c>
      <c r="J540" s="54" t="s">
        <v>486</v>
      </c>
      <c r="K540" s="43"/>
      <c r="L540" s="93">
        <v>12</v>
      </c>
      <c r="M540" s="206">
        <v>14.711287671232871</v>
      </c>
      <c r="N540" s="73"/>
      <c r="O540" s="197">
        <f>(M540+M540*N540)*$Y$3*(1-$Y$2/100)</f>
        <v>623.75859726027375</v>
      </c>
      <c r="P540" s="174">
        <v>1.35</v>
      </c>
      <c r="Q540" s="174">
        <f>M540*0.8*P540</f>
        <v>15.888190684931502</v>
      </c>
      <c r="R540" s="173">
        <f>Q540*53</f>
        <v>842.07410630136962</v>
      </c>
      <c r="S540" s="173">
        <f>R540-O540</f>
        <v>218.31550904109588</v>
      </c>
      <c r="T540" s="111"/>
      <c r="U540" s="32">
        <f>O540*T540</f>
        <v>0</v>
      </c>
      <c r="V540" s="280">
        <v>30</v>
      </c>
      <c r="W540" s="137"/>
      <c r="X540" s="215"/>
      <c r="Y540" s="294">
        <v>47209</v>
      </c>
      <c r="Z540" s="151"/>
    </row>
    <row r="541" spans="1:26" s="3" customFormat="1" ht="12.75" customHeight="1">
      <c r="A541" s="309" t="s">
        <v>1848</v>
      </c>
      <c r="B541" s="314"/>
      <c r="C541" s="314">
        <v>1023855</v>
      </c>
      <c r="D541" s="311">
        <v>5999076253746</v>
      </c>
      <c r="E541" s="309">
        <v>19090010000</v>
      </c>
      <c r="F541" s="315">
        <v>2106909200</v>
      </c>
      <c r="G541" s="5" t="s">
        <v>170</v>
      </c>
      <c r="H541" s="81" t="s">
        <v>241</v>
      </c>
      <c r="I541" s="62" t="s">
        <v>1310</v>
      </c>
      <c r="J541" s="54" t="s">
        <v>498</v>
      </c>
      <c r="K541" s="5"/>
      <c r="L541" s="18">
        <v>24</v>
      </c>
      <c r="M541" s="206">
        <v>7.7277808219178068</v>
      </c>
      <c r="N541" s="73"/>
      <c r="O541" s="197">
        <f t="shared" si="155"/>
        <v>327.657906849315</v>
      </c>
      <c r="P541" s="174">
        <v>1.6</v>
      </c>
      <c r="Q541" s="174">
        <f t="shared" si="161"/>
        <v>9.8915594520547927</v>
      </c>
      <c r="R541" s="173">
        <f t="shared" si="149"/>
        <v>524.25265095890404</v>
      </c>
      <c r="S541" s="173">
        <f t="shared" si="162"/>
        <v>196.59474410958904</v>
      </c>
      <c r="T541" s="111"/>
      <c r="U541" s="32">
        <f t="shared" si="156"/>
        <v>0</v>
      </c>
      <c r="V541" s="280">
        <v>3</v>
      </c>
      <c r="W541" s="134" t="s">
        <v>250</v>
      </c>
      <c r="X541" s="215"/>
      <c r="Y541" s="294">
        <v>47178</v>
      </c>
      <c r="Z541" s="183"/>
    </row>
    <row r="542" spans="1:26" s="2" customFormat="1" ht="12.75" customHeight="1">
      <c r="A542" s="309" t="s">
        <v>3997</v>
      </c>
      <c r="B542" s="314"/>
      <c r="C542" s="314"/>
      <c r="D542" s="311">
        <v>5999076270804</v>
      </c>
      <c r="E542" s="309">
        <v>19116010100</v>
      </c>
      <c r="F542" s="315">
        <v>2106909200</v>
      </c>
      <c r="G542" s="80" t="s">
        <v>170</v>
      </c>
      <c r="H542" s="81" t="s">
        <v>241</v>
      </c>
      <c r="I542" s="160" t="s">
        <v>3983</v>
      </c>
      <c r="J542" s="316" t="s">
        <v>495</v>
      </c>
      <c r="K542" s="43" t="s">
        <v>3980</v>
      </c>
      <c r="L542" s="78">
        <v>12</v>
      </c>
      <c r="M542" s="206">
        <v>14.711287671232871</v>
      </c>
      <c r="N542" s="73"/>
      <c r="O542" s="197">
        <f>(M542+M542*N542)*$Y$3*(1-$Y$2/100)</f>
        <v>623.75859726027375</v>
      </c>
      <c r="P542" s="174">
        <v>1.35</v>
      </c>
      <c r="Q542" s="174">
        <f>M542*0.8*P542</f>
        <v>15.888190684931502</v>
      </c>
      <c r="R542" s="173">
        <f>Q542*53</f>
        <v>842.07410630136962</v>
      </c>
      <c r="S542" s="173">
        <f>R542-O542</f>
        <v>218.31550904109588</v>
      </c>
      <c r="T542" s="111"/>
      <c r="U542" s="32">
        <f>O542*T542</f>
        <v>0</v>
      </c>
      <c r="V542" s="280">
        <v>31</v>
      </c>
      <c r="W542" s="137"/>
      <c r="X542" s="215"/>
      <c r="Y542" s="294">
        <v>47239</v>
      </c>
      <c r="Z542" s="199"/>
    </row>
    <row r="543" spans="1:26" s="46" customFormat="1" ht="12.75" customHeight="1">
      <c r="A543" s="309" t="s">
        <v>3920</v>
      </c>
      <c r="B543" s="314"/>
      <c r="C543" s="314"/>
      <c r="D543" s="311">
        <v>5999076265909</v>
      </c>
      <c r="E543" s="309">
        <v>19111010100</v>
      </c>
      <c r="F543" s="315">
        <v>2106909200</v>
      </c>
      <c r="G543" s="5" t="s">
        <v>170</v>
      </c>
      <c r="H543" s="81" t="s">
        <v>241</v>
      </c>
      <c r="I543" s="62" t="s">
        <v>3921</v>
      </c>
      <c r="J543" s="54" t="s">
        <v>615</v>
      </c>
      <c r="K543" s="43" t="s">
        <v>3922</v>
      </c>
      <c r="L543" s="93">
        <v>6</v>
      </c>
      <c r="M543" s="206">
        <v>13.69780821917808</v>
      </c>
      <c r="N543" s="73"/>
      <c r="O543" s="197">
        <f>(M543+M543*N543)*$Y$3*(1-$Y$2/100)</f>
        <v>580.78706849315063</v>
      </c>
      <c r="P543" s="174">
        <v>1.35</v>
      </c>
      <c r="Q543" s="174">
        <f>M543*0.8*P543</f>
        <v>14.793632876712328</v>
      </c>
      <c r="R543" s="173">
        <f>Q543*53</f>
        <v>784.06254246575338</v>
      </c>
      <c r="S543" s="173">
        <f>R543-O543</f>
        <v>203.27547397260275</v>
      </c>
      <c r="T543" s="111"/>
      <c r="U543" s="32">
        <f>O543*T543</f>
        <v>0</v>
      </c>
      <c r="V543" s="280">
        <v>12</v>
      </c>
      <c r="W543" s="137"/>
      <c r="X543" s="215"/>
      <c r="Y543" s="294">
        <v>46784</v>
      </c>
      <c r="Z543" s="151"/>
    </row>
    <row r="544" spans="1:26" s="46" customFormat="1" ht="12.75" customHeight="1">
      <c r="A544" s="309" t="s">
        <v>1849</v>
      </c>
      <c r="B544" s="278">
        <v>81096034</v>
      </c>
      <c r="C544" s="278">
        <v>993887</v>
      </c>
      <c r="D544" s="311">
        <v>5999076257621</v>
      </c>
      <c r="E544" s="309">
        <v>19026010050</v>
      </c>
      <c r="F544" s="315">
        <v>2106909200</v>
      </c>
      <c r="G544" s="5" t="s">
        <v>170</v>
      </c>
      <c r="H544" s="81" t="s">
        <v>241</v>
      </c>
      <c r="I544" s="62" t="s">
        <v>359</v>
      </c>
      <c r="J544" s="104" t="s">
        <v>483</v>
      </c>
      <c r="K544" s="43"/>
      <c r="L544" s="12">
        <v>12</v>
      </c>
      <c r="M544" s="206">
        <v>13.69780821917808</v>
      </c>
      <c r="N544" s="73"/>
      <c r="O544" s="197">
        <f t="shared" si="155"/>
        <v>580.78706849315063</v>
      </c>
      <c r="P544" s="174">
        <v>1.35</v>
      </c>
      <c r="Q544" s="174">
        <f t="shared" si="161"/>
        <v>14.793632876712328</v>
      </c>
      <c r="R544" s="173">
        <f t="shared" si="149"/>
        <v>784.06254246575338</v>
      </c>
      <c r="S544" s="173">
        <f t="shared" si="162"/>
        <v>203.27547397260275</v>
      </c>
      <c r="T544" s="111"/>
      <c r="U544" s="32">
        <f t="shared" si="156"/>
        <v>0</v>
      </c>
      <c r="V544" s="280" t="s">
        <v>4119</v>
      </c>
      <c r="W544" s="155" t="s">
        <v>253</v>
      </c>
      <c r="X544" s="215"/>
      <c r="Y544" s="294">
        <v>47209</v>
      </c>
      <c r="Z544" s="177"/>
    </row>
    <row r="545" spans="1:26" ht="12.75" customHeight="1">
      <c r="A545" s="309" t="s">
        <v>1850</v>
      </c>
      <c r="B545" s="310"/>
      <c r="C545" s="310">
        <v>1023858</v>
      </c>
      <c r="D545" s="311">
        <v>5999076251308</v>
      </c>
      <c r="E545" s="309">
        <v>19089010000</v>
      </c>
      <c r="F545" s="309">
        <v>2106909200</v>
      </c>
      <c r="G545" s="5" t="s">
        <v>170</v>
      </c>
      <c r="H545" s="79" t="s">
        <v>241</v>
      </c>
      <c r="I545" s="160" t="s">
        <v>1228</v>
      </c>
      <c r="J545" s="144" t="s">
        <v>1223</v>
      </c>
      <c r="K545" s="145"/>
      <c r="L545" s="121">
        <v>24</v>
      </c>
      <c r="M545" s="206">
        <v>19.636164383561646</v>
      </c>
      <c r="N545" s="73"/>
      <c r="O545" s="197">
        <f t="shared" si="155"/>
        <v>832.5733698630138</v>
      </c>
      <c r="P545" s="174">
        <v>1.3</v>
      </c>
      <c r="Q545" s="174">
        <f t="shared" si="161"/>
        <v>20.421610958904115</v>
      </c>
      <c r="R545" s="173">
        <f t="shared" si="149"/>
        <v>1082.3453808219181</v>
      </c>
      <c r="S545" s="173">
        <f t="shared" si="162"/>
        <v>249.77201095890427</v>
      </c>
      <c r="T545" s="153"/>
      <c r="U545" s="32">
        <f t="shared" si="156"/>
        <v>0</v>
      </c>
      <c r="V545" s="280">
        <v>30</v>
      </c>
      <c r="W545" s="137"/>
      <c r="X545" s="217"/>
      <c r="Y545" s="294">
        <v>46447</v>
      </c>
      <c r="Z545" s="368" t="s">
        <v>4020</v>
      </c>
    </row>
    <row r="546" spans="1:26" s="46" customFormat="1" ht="12.75" customHeight="1">
      <c r="A546" s="309" t="s">
        <v>1851</v>
      </c>
      <c r="B546" s="310">
        <v>81154208</v>
      </c>
      <c r="C546" s="314">
        <v>993908</v>
      </c>
      <c r="D546" s="311">
        <v>5999076234202</v>
      </c>
      <c r="E546" s="309">
        <v>19063010000</v>
      </c>
      <c r="F546" s="315">
        <v>2106909200</v>
      </c>
      <c r="G546" s="5" t="s">
        <v>170</v>
      </c>
      <c r="H546" s="81" t="s">
        <v>241</v>
      </c>
      <c r="I546" s="62" t="s">
        <v>697</v>
      </c>
      <c r="J546" s="104" t="s">
        <v>481</v>
      </c>
      <c r="K546" s="43"/>
      <c r="L546" s="12">
        <v>12</v>
      </c>
      <c r="M546" s="206">
        <v>9.7864109589041082</v>
      </c>
      <c r="N546" s="73"/>
      <c r="O546" s="197">
        <f t="shared" si="155"/>
        <v>414.94382465753415</v>
      </c>
      <c r="P546" s="174">
        <v>1.5</v>
      </c>
      <c r="Q546" s="174">
        <f t="shared" si="148"/>
        <v>11.74369315068493</v>
      </c>
      <c r="R546" s="173">
        <f t="shared" si="149"/>
        <v>622.41573698630123</v>
      </c>
      <c r="S546" s="173">
        <f t="shared" si="152"/>
        <v>207.47191232876708</v>
      </c>
      <c r="T546" s="111"/>
      <c r="U546" s="32">
        <f t="shared" si="156"/>
        <v>0</v>
      </c>
      <c r="V546" s="280">
        <v>28</v>
      </c>
      <c r="W546" s="135" t="s">
        <v>252</v>
      </c>
      <c r="X546" s="215"/>
      <c r="Y546" s="294">
        <v>47300</v>
      </c>
      <c r="Z546" s="177"/>
    </row>
    <row r="547" spans="1:26" s="46" customFormat="1" ht="12.75" customHeight="1">
      <c r="A547" s="309" t="s">
        <v>1852</v>
      </c>
      <c r="B547" s="314">
        <v>80998641</v>
      </c>
      <c r="C547" s="314">
        <v>993888</v>
      </c>
      <c r="D547" s="311">
        <v>5999076251827</v>
      </c>
      <c r="E547" s="309">
        <v>19002010040</v>
      </c>
      <c r="F547" s="309">
        <v>2106909200</v>
      </c>
      <c r="G547" s="80" t="s">
        <v>170</v>
      </c>
      <c r="H547" s="81" t="s">
        <v>241</v>
      </c>
      <c r="I547" s="175" t="s">
        <v>410</v>
      </c>
      <c r="J547" s="104" t="s">
        <v>476</v>
      </c>
      <c r="K547" s="43"/>
      <c r="L547" s="12">
        <v>12</v>
      </c>
      <c r="M547" s="206">
        <v>9.7864109589041082</v>
      </c>
      <c r="N547" s="73"/>
      <c r="O547" s="197">
        <f t="shared" si="155"/>
        <v>414.94382465753415</v>
      </c>
      <c r="P547" s="174">
        <v>1.5</v>
      </c>
      <c r="Q547" s="174">
        <f t="shared" si="148"/>
        <v>11.74369315068493</v>
      </c>
      <c r="R547" s="173">
        <f t="shared" si="149"/>
        <v>622.41573698630123</v>
      </c>
      <c r="S547" s="173">
        <f t="shared" si="152"/>
        <v>207.47191232876708</v>
      </c>
      <c r="T547" s="111"/>
      <c r="U547" s="32">
        <f t="shared" si="156"/>
        <v>0</v>
      </c>
      <c r="V547" s="280" t="s">
        <v>4119</v>
      </c>
      <c r="W547" s="154" t="s">
        <v>255</v>
      </c>
      <c r="X547" s="215"/>
      <c r="Y547" s="294">
        <v>47209</v>
      </c>
      <c r="Z547" s="177"/>
    </row>
    <row r="548" spans="1:26" s="46" customFormat="1" ht="12.75" customHeight="1">
      <c r="A548" s="309" t="s">
        <v>3243</v>
      </c>
      <c r="B548" s="314"/>
      <c r="C548" s="314">
        <v>1948735</v>
      </c>
      <c r="D548" s="311">
        <v>5999076262267</v>
      </c>
      <c r="E548" s="309">
        <v>19100010000</v>
      </c>
      <c r="F548" s="315">
        <v>2106909200</v>
      </c>
      <c r="G548" s="80" t="s">
        <v>170</v>
      </c>
      <c r="H548" s="81" t="s">
        <v>241</v>
      </c>
      <c r="I548" s="62" t="s">
        <v>3263</v>
      </c>
      <c r="J548" s="104" t="s">
        <v>495</v>
      </c>
      <c r="K548" s="43"/>
      <c r="L548" s="12">
        <v>12</v>
      </c>
      <c r="M548" s="206">
        <v>14.806301369863014</v>
      </c>
      <c r="N548" s="73"/>
      <c r="O548" s="197">
        <f t="shared" si="155"/>
        <v>627.78717808219187</v>
      </c>
      <c r="P548" s="174">
        <v>1.35</v>
      </c>
      <c r="Q548" s="174">
        <f>M548*0.8*P548</f>
        <v>15.990805479452057</v>
      </c>
      <c r="R548" s="173">
        <f t="shared" si="149"/>
        <v>847.51269041095895</v>
      </c>
      <c r="S548" s="173">
        <f>R548-O548</f>
        <v>219.72551232876708</v>
      </c>
      <c r="T548" s="111"/>
      <c r="U548" s="32">
        <f t="shared" si="156"/>
        <v>0</v>
      </c>
      <c r="V548" s="280" t="s">
        <v>4119</v>
      </c>
      <c r="W548" s="133" t="s">
        <v>249</v>
      </c>
      <c r="X548" s="215"/>
      <c r="Y548" s="294">
        <v>46844</v>
      </c>
      <c r="Z548" s="151"/>
    </row>
    <row r="549" spans="1:26" s="2" customFormat="1" ht="12.75" customHeight="1">
      <c r="A549" s="309" t="s">
        <v>1853</v>
      </c>
      <c r="B549" s="314"/>
      <c r="C549" s="314">
        <v>1023856</v>
      </c>
      <c r="D549" s="311">
        <v>5999076254637</v>
      </c>
      <c r="E549" s="309">
        <v>19091010000</v>
      </c>
      <c r="F549" s="315">
        <v>2106909200</v>
      </c>
      <c r="G549" s="80" t="s">
        <v>170</v>
      </c>
      <c r="H549" s="8" t="s">
        <v>241</v>
      </c>
      <c r="I549" s="62" t="s">
        <v>428</v>
      </c>
      <c r="J549" s="104" t="s">
        <v>483</v>
      </c>
      <c r="K549" s="43"/>
      <c r="L549" s="78">
        <v>12</v>
      </c>
      <c r="M549" s="206">
        <v>5.8750136986301369</v>
      </c>
      <c r="N549" s="73"/>
      <c r="O549" s="197">
        <f t="shared" si="155"/>
        <v>249.10058082191782</v>
      </c>
      <c r="P549" s="174">
        <v>1.7</v>
      </c>
      <c r="Q549" s="174">
        <f>M549*0.8*P549</f>
        <v>7.9900186301369862</v>
      </c>
      <c r="R549" s="173">
        <f t="shared" si="149"/>
        <v>423.47098739726027</v>
      </c>
      <c r="S549" s="173">
        <f>R549-O549</f>
        <v>174.37040657534246</v>
      </c>
      <c r="T549" s="111"/>
      <c r="U549" s="32">
        <f t="shared" si="156"/>
        <v>0</v>
      </c>
      <c r="V549" s="280">
        <v>17</v>
      </c>
      <c r="W549" s="133" t="s">
        <v>249</v>
      </c>
      <c r="X549" s="215"/>
      <c r="Y549" s="294">
        <v>47270</v>
      </c>
      <c r="Z549" s="199"/>
    </row>
    <row r="550" spans="1:26" s="46" customFormat="1" ht="12.75" customHeight="1">
      <c r="A550" s="309" t="s">
        <v>1854</v>
      </c>
      <c r="B550" s="310">
        <v>81154209</v>
      </c>
      <c r="C550" s="314">
        <v>993909</v>
      </c>
      <c r="D550" s="311">
        <v>5999076225989</v>
      </c>
      <c r="E550" s="309">
        <v>19003010001</v>
      </c>
      <c r="F550" s="315">
        <v>2106909200</v>
      </c>
      <c r="G550" s="80" t="s">
        <v>170</v>
      </c>
      <c r="H550" s="81" t="s">
        <v>241</v>
      </c>
      <c r="I550" s="62" t="s">
        <v>692</v>
      </c>
      <c r="J550" s="104" t="s">
        <v>497</v>
      </c>
      <c r="K550" s="43"/>
      <c r="L550" s="16">
        <v>12</v>
      </c>
      <c r="M550" s="206">
        <v>9.7864109589041082</v>
      </c>
      <c r="N550" s="73"/>
      <c r="O550" s="197">
        <f t="shared" si="155"/>
        <v>414.94382465753415</v>
      </c>
      <c r="P550" s="174">
        <v>1.5</v>
      </c>
      <c r="Q550" s="174">
        <f t="shared" si="148"/>
        <v>11.74369315068493</v>
      </c>
      <c r="R550" s="173">
        <f t="shared" si="149"/>
        <v>622.41573698630123</v>
      </c>
      <c r="S550" s="173">
        <f t="shared" si="152"/>
        <v>207.47191232876708</v>
      </c>
      <c r="T550" s="111"/>
      <c r="U550" s="32">
        <f t="shared" si="156"/>
        <v>0</v>
      </c>
      <c r="V550" s="280">
        <v>5</v>
      </c>
      <c r="W550" s="135" t="s">
        <v>252</v>
      </c>
      <c r="X550" s="215"/>
      <c r="Y550" s="294">
        <v>47270</v>
      </c>
      <c r="Z550" s="177"/>
    </row>
    <row r="551" spans="1:26" s="46" customFormat="1" ht="12.75" customHeight="1">
      <c r="A551" s="309" t="s">
        <v>3692</v>
      </c>
      <c r="B551" s="310"/>
      <c r="C551" s="314">
        <v>1948736</v>
      </c>
      <c r="D551" s="311">
        <v>5999076265343</v>
      </c>
      <c r="E551" s="318">
        <v>19109010000</v>
      </c>
      <c r="F551" s="319">
        <v>2106909200</v>
      </c>
      <c r="G551" s="5" t="s">
        <v>170</v>
      </c>
      <c r="H551" s="8" t="s">
        <v>241</v>
      </c>
      <c r="I551" s="62" t="s">
        <v>3742</v>
      </c>
      <c r="J551" s="104" t="s">
        <v>483</v>
      </c>
      <c r="K551" s="43"/>
      <c r="L551" s="13">
        <v>12</v>
      </c>
      <c r="M551" s="206">
        <v>19.794520547945208</v>
      </c>
      <c r="N551" s="73"/>
      <c r="O551" s="197">
        <f>(M551+M551*N551)*$Y$3*(1-$Y$2/100)</f>
        <v>839.28767123287696</v>
      </c>
      <c r="P551" s="174">
        <v>1.3</v>
      </c>
      <c r="Q551" s="174">
        <f>M551*0.8*P551</f>
        <v>20.586301369863019</v>
      </c>
      <c r="R551" s="173">
        <f t="shared" si="149"/>
        <v>1091.07397260274</v>
      </c>
      <c r="S551" s="173">
        <f>R551-O551</f>
        <v>251.78630136986305</v>
      </c>
      <c r="T551" s="153"/>
      <c r="U551" s="32">
        <f>O551*T551</f>
        <v>0</v>
      </c>
      <c r="V551" s="280" t="s">
        <v>4119</v>
      </c>
      <c r="W551" s="137"/>
      <c r="X551" s="215"/>
      <c r="Y551" s="294">
        <v>47058</v>
      </c>
      <c r="Z551" s="151"/>
    </row>
    <row r="552" spans="1:26" s="2" customFormat="1" ht="12.75" customHeight="1">
      <c r="A552" s="309" t="s">
        <v>4000</v>
      </c>
      <c r="B552" s="310"/>
      <c r="C552" s="314"/>
      <c r="D552" s="311">
        <v>5999076249039</v>
      </c>
      <c r="E552" s="309">
        <v>26033010000</v>
      </c>
      <c r="F552" s="315">
        <v>2106909200</v>
      </c>
      <c r="G552" s="80" t="s">
        <v>170</v>
      </c>
      <c r="H552" s="81" t="s">
        <v>241</v>
      </c>
      <c r="I552" s="160" t="s">
        <v>3982</v>
      </c>
      <c r="J552" s="316" t="s">
        <v>3977</v>
      </c>
      <c r="K552" s="43" t="s">
        <v>3981</v>
      </c>
      <c r="L552" s="78">
        <v>6</v>
      </c>
      <c r="M552" s="206">
        <v>48.322849315068495</v>
      </c>
      <c r="N552" s="73"/>
      <c r="O552" s="197">
        <f>(M552+M552*N552)*$Y$3*(1-$Y$2/100)</f>
        <v>2048.8888109589043</v>
      </c>
      <c r="P552" s="174">
        <v>1.2</v>
      </c>
      <c r="Q552" s="174">
        <f>M552*0.8*P552</f>
        <v>46.389935342465755</v>
      </c>
      <c r="R552" s="173">
        <f>Q552*53</f>
        <v>2458.6665731506851</v>
      </c>
      <c r="S552" s="173">
        <f>R552-O552</f>
        <v>409.77776219178077</v>
      </c>
      <c r="T552" s="111"/>
      <c r="U552" s="32">
        <f>O552*T552</f>
        <v>0</v>
      </c>
      <c r="V552" s="280">
        <v>11</v>
      </c>
      <c r="W552" s="137"/>
      <c r="X552" s="215"/>
      <c r="Y552" s="294">
        <v>46692</v>
      </c>
      <c r="Z552" s="199"/>
    </row>
    <row r="553" spans="1:26" s="46" customFormat="1" ht="12.75" customHeight="1">
      <c r="A553" s="309" t="s">
        <v>1855</v>
      </c>
      <c r="B553" s="310">
        <v>81154210</v>
      </c>
      <c r="C553" s="314">
        <v>993910</v>
      </c>
      <c r="D553" s="311">
        <v>5999076250912</v>
      </c>
      <c r="E553" s="309">
        <v>19006010040</v>
      </c>
      <c r="F553" s="315">
        <v>2106909200</v>
      </c>
      <c r="G553" s="80" t="s">
        <v>170</v>
      </c>
      <c r="H553" s="81" t="s">
        <v>241</v>
      </c>
      <c r="I553" s="62" t="s">
        <v>360</v>
      </c>
      <c r="J553" s="104" t="s">
        <v>627</v>
      </c>
      <c r="K553" s="43"/>
      <c r="L553" s="12">
        <v>10</v>
      </c>
      <c r="M553" s="206">
        <v>36.72</v>
      </c>
      <c r="N553" s="73"/>
      <c r="O553" s="197">
        <f t="shared" si="155"/>
        <v>1556.9279999999999</v>
      </c>
      <c r="P553" s="174">
        <v>1.25</v>
      </c>
      <c r="Q553" s="174">
        <f t="shared" si="148"/>
        <v>36.72</v>
      </c>
      <c r="R553" s="173">
        <f t="shared" si="149"/>
        <v>1946.1599999999999</v>
      </c>
      <c r="S553" s="173">
        <f t="shared" si="152"/>
        <v>389.23199999999997</v>
      </c>
      <c r="T553" s="111"/>
      <c r="U553" s="32">
        <f t="shared" si="156"/>
        <v>0</v>
      </c>
      <c r="V553" s="280">
        <v>44</v>
      </c>
      <c r="W553" s="155" t="s">
        <v>253</v>
      </c>
      <c r="X553" s="215"/>
      <c r="Y553" s="294">
        <v>47239</v>
      </c>
      <c r="Z553" s="151"/>
    </row>
    <row r="554" spans="1:26" ht="12.75" customHeight="1">
      <c r="A554" s="309" t="s">
        <v>1856</v>
      </c>
      <c r="B554" s="310"/>
      <c r="C554" s="310">
        <v>1023859</v>
      </c>
      <c r="D554" s="311">
        <v>5999076250905</v>
      </c>
      <c r="E554" s="309">
        <v>19087010000</v>
      </c>
      <c r="F554" s="309">
        <v>2106909200</v>
      </c>
      <c r="G554" s="80" t="s">
        <v>170</v>
      </c>
      <c r="H554" s="81" t="s">
        <v>241</v>
      </c>
      <c r="I554" s="62" t="s">
        <v>1204</v>
      </c>
      <c r="J554" s="144" t="s">
        <v>483</v>
      </c>
      <c r="K554" s="145"/>
      <c r="L554" s="268">
        <v>12</v>
      </c>
      <c r="M554" s="206">
        <v>14.806301369863014</v>
      </c>
      <c r="N554" s="73"/>
      <c r="O554" s="197">
        <f t="shared" si="155"/>
        <v>627.78717808219187</v>
      </c>
      <c r="P554" s="174">
        <v>1.35</v>
      </c>
      <c r="Q554" s="174">
        <f>M554*0.8*P554</f>
        <v>15.990805479452057</v>
      </c>
      <c r="R554" s="173">
        <f t="shared" si="149"/>
        <v>847.51269041095895</v>
      </c>
      <c r="S554" s="173">
        <f>R554-O554</f>
        <v>219.72551232876708</v>
      </c>
      <c r="T554" s="153"/>
      <c r="U554" s="32">
        <f t="shared" si="156"/>
        <v>0</v>
      </c>
      <c r="V554" s="280">
        <v>4</v>
      </c>
      <c r="W554" s="137"/>
      <c r="X554" s="217"/>
      <c r="Y554" s="294">
        <v>46631</v>
      </c>
      <c r="Z554" s="182"/>
    </row>
    <row r="555" spans="1:26" ht="12.75" customHeight="1">
      <c r="A555" s="309" t="s">
        <v>1860</v>
      </c>
      <c r="B555" s="310"/>
      <c r="C555" s="310">
        <v>1023863</v>
      </c>
      <c r="D555" s="311">
        <v>5999076248056</v>
      </c>
      <c r="E555" s="309">
        <v>19085010000</v>
      </c>
      <c r="F555" s="309">
        <v>2106909200</v>
      </c>
      <c r="G555" s="80" t="s">
        <v>170</v>
      </c>
      <c r="H555" s="81" t="s">
        <v>241</v>
      </c>
      <c r="I555" s="160" t="s">
        <v>1116</v>
      </c>
      <c r="J555" s="144" t="s">
        <v>486</v>
      </c>
      <c r="K555" s="145"/>
      <c r="L555" s="121">
        <v>12</v>
      </c>
      <c r="M555" s="206">
        <v>9.7864109589041082</v>
      </c>
      <c r="N555" s="73"/>
      <c r="O555" s="197">
        <f t="shared" si="155"/>
        <v>414.94382465753415</v>
      </c>
      <c r="P555" s="174">
        <v>1.5</v>
      </c>
      <c r="Q555" s="174">
        <f t="shared" si="148"/>
        <v>11.74369315068493</v>
      </c>
      <c r="R555" s="173">
        <f t="shared" si="149"/>
        <v>622.41573698630123</v>
      </c>
      <c r="S555" s="173">
        <f>R555-O555</f>
        <v>207.47191232876708</v>
      </c>
      <c r="T555" s="153"/>
      <c r="U555" s="32">
        <f t="shared" si="156"/>
        <v>0</v>
      </c>
      <c r="V555" s="280">
        <v>12</v>
      </c>
      <c r="W555" s="136" t="s">
        <v>251</v>
      </c>
      <c r="X555" s="217"/>
      <c r="Y555" s="294">
        <v>47209</v>
      </c>
      <c r="Z555" s="182"/>
    </row>
    <row r="556" spans="1:26" s="46" customFormat="1" ht="12.75" customHeight="1">
      <c r="A556" s="309" t="s">
        <v>1861</v>
      </c>
      <c r="B556" s="310">
        <v>81154211</v>
      </c>
      <c r="C556" s="314">
        <v>993911</v>
      </c>
      <c r="D556" s="311">
        <v>5999076245925</v>
      </c>
      <c r="E556" s="309">
        <v>19008010040</v>
      </c>
      <c r="F556" s="315">
        <v>2106909200</v>
      </c>
      <c r="G556" s="80" t="s">
        <v>170</v>
      </c>
      <c r="H556" s="81" t="s">
        <v>241</v>
      </c>
      <c r="I556" s="62" t="s">
        <v>47</v>
      </c>
      <c r="J556" s="104" t="s">
        <v>495</v>
      </c>
      <c r="K556" s="43"/>
      <c r="L556" s="12">
        <v>12</v>
      </c>
      <c r="M556" s="206">
        <v>13.69780821917808</v>
      </c>
      <c r="N556" s="73"/>
      <c r="O556" s="197">
        <f t="shared" si="155"/>
        <v>580.78706849315063</v>
      </c>
      <c r="P556" s="174">
        <v>1.35</v>
      </c>
      <c r="Q556" s="174">
        <f t="shared" si="148"/>
        <v>14.793632876712328</v>
      </c>
      <c r="R556" s="173">
        <f t="shared" si="149"/>
        <v>784.06254246575338</v>
      </c>
      <c r="S556" s="173">
        <f t="shared" si="152"/>
        <v>203.27547397260275</v>
      </c>
      <c r="T556" s="111"/>
      <c r="U556" s="32">
        <f t="shared" si="156"/>
        <v>0</v>
      </c>
      <c r="V556" s="280">
        <v>9</v>
      </c>
      <c r="W556" s="135" t="s">
        <v>252</v>
      </c>
      <c r="X556" s="215"/>
      <c r="Y556" s="294">
        <v>47119</v>
      </c>
      <c r="Z556" s="151"/>
    </row>
    <row r="557" spans="1:26" ht="12.75" customHeight="1">
      <c r="A557" s="309" t="s">
        <v>1864</v>
      </c>
      <c r="B557" s="310"/>
      <c r="C557" s="310">
        <v>1023866</v>
      </c>
      <c r="D557" s="311">
        <v>5999076240920</v>
      </c>
      <c r="E557" s="309">
        <v>19079010000</v>
      </c>
      <c r="F557" s="309">
        <v>2106909200</v>
      </c>
      <c r="G557" s="80" t="s">
        <v>170</v>
      </c>
      <c r="H557" s="81" t="s">
        <v>241</v>
      </c>
      <c r="I557" s="62" t="s">
        <v>1205</v>
      </c>
      <c r="J557" s="144" t="s">
        <v>1203</v>
      </c>
      <c r="K557" s="145"/>
      <c r="L557" s="268">
        <v>24</v>
      </c>
      <c r="M557" s="206">
        <v>12.953534246575341</v>
      </c>
      <c r="N557" s="73"/>
      <c r="O557" s="197">
        <f t="shared" si="155"/>
        <v>549.22985205479449</v>
      </c>
      <c r="P557" s="174">
        <v>1.35</v>
      </c>
      <c r="Q557" s="174">
        <f t="shared" ref="Q557" si="163">M557*0.8*P557</f>
        <v>13.989816986301371</v>
      </c>
      <c r="R557" s="173">
        <f t="shared" si="149"/>
        <v>741.46030027397262</v>
      </c>
      <c r="S557" s="173">
        <f t="shared" ref="S557" si="164">R557-O557</f>
        <v>192.23044821917813</v>
      </c>
      <c r="T557" s="153"/>
      <c r="U557" s="32">
        <f t="shared" si="156"/>
        <v>0</v>
      </c>
      <c r="V557" s="280">
        <v>3</v>
      </c>
      <c r="W557" s="134" t="s">
        <v>250</v>
      </c>
      <c r="X557" s="217"/>
      <c r="Y557" s="294">
        <v>47119</v>
      </c>
      <c r="Z557" s="182"/>
    </row>
    <row r="558" spans="1:26" s="46" customFormat="1" ht="12.75" customHeight="1">
      <c r="A558" s="309" t="s">
        <v>1865</v>
      </c>
      <c r="B558" s="310">
        <v>81154212</v>
      </c>
      <c r="C558" s="314">
        <v>993912</v>
      </c>
      <c r="D558" s="311">
        <v>5999076234271</v>
      </c>
      <c r="E558" s="309">
        <v>19012010031</v>
      </c>
      <c r="F558" s="315">
        <v>2106909200</v>
      </c>
      <c r="G558" s="80" t="s">
        <v>170</v>
      </c>
      <c r="H558" s="81" t="s">
        <v>241</v>
      </c>
      <c r="I558" s="160" t="s">
        <v>370</v>
      </c>
      <c r="J558" s="316" t="s">
        <v>486</v>
      </c>
      <c r="K558" s="43"/>
      <c r="L558" s="12">
        <v>12</v>
      </c>
      <c r="M558" s="206">
        <v>15.740602739726025</v>
      </c>
      <c r="N558" s="73"/>
      <c r="O558" s="197">
        <f t="shared" si="155"/>
        <v>667.40155616438358</v>
      </c>
      <c r="P558" s="174">
        <v>1.35</v>
      </c>
      <c r="Q558" s="174">
        <f t="shared" ref="Q558:Q626" si="165">M558*0.8*P558</f>
        <v>16.999850958904108</v>
      </c>
      <c r="R558" s="173">
        <f t="shared" si="149"/>
        <v>900.9921008219178</v>
      </c>
      <c r="S558" s="173">
        <f t="shared" si="152"/>
        <v>233.59054465753422</v>
      </c>
      <c r="T558" s="111"/>
      <c r="U558" s="32">
        <f t="shared" si="156"/>
        <v>0</v>
      </c>
      <c r="V558" s="280">
        <v>18</v>
      </c>
      <c r="W558" s="155" t="s">
        <v>253</v>
      </c>
      <c r="X558" s="215"/>
      <c r="Y558" s="294">
        <v>47209</v>
      </c>
      <c r="Z558" s="151"/>
    </row>
    <row r="559" spans="1:26" s="46" customFormat="1" ht="12.75" customHeight="1">
      <c r="A559" s="309" t="s">
        <v>1867</v>
      </c>
      <c r="B559" s="310"/>
      <c r="C559" s="314">
        <v>1023867</v>
      </c>
      <c r="D559" s="311">
        <v>5999076239320</v>
      </c>
      <c r="E559" s="309">
        <v>19071010000</v>
      </c>
      <c r="F559" s="315">
        <v>2106909200</v>
      </c>
      <c r="G559" s="80" t="s">
        <v>170</v>
      </c>
      <c r="H559" s="81" t="s">
        <v>241</v>
      </c>
      <c r="I559" s="160" t="s">
        <v>821</v>
      </c>
      <c r="J559" s="316" t="s">
        <v>822</v>
      </c>
      <c r="K559" s="43"/>
      <c r="L559" s="12">
        <v>24</v>
      </c>
      <c r="M559" s="206">
        <v>15.740602739726025</v>
      </c>
      <c r="N559" s="289"/>
      <c r="O559" s="197">
        <f t="shared" si="155"/>
        <v>667.40155616438358</v>
      </c>
      <c r="P559" s="174">
        <v>1.35</v>
      </c>
      <c r="Q559" s="174">
        <f t="shared" si="165"/>
        <v>16.999850958904108</v>
      </c>
      <c r="R559" s="173">
        <f t="shared" si="149"/>
        <v>900.9921008219178</v>
      </c>
      <c r="S559" s="173">
        <f t="shared" si="152"/>
        <v>233.59054465753422</v>
      </c>
      <c r="T559" s="111"/>
      <c r="U559" s="32">
        <f t="shared" si="156"/>
        <v>0</v>
      </c>
      <c r="V559" s="280">
        <v>6</v>
      </c>
      <c r="W559" s="133" t="s">
        <v>249</v>
      </c>
      <c r="X559" s="215"/>
      <c r="Y559" s="294">
        <v>46722</v>
      </c>
      <c r="Z559" s="177"/>
    </row>
    <row r="560" spans="1:26" s="2" customFormat="1" ht="12.75" customHeight="1">
      <c r="A560" s="309" t="s">
        <v>1868</v>
      </c>
      <c r="B560" s="310"/>
      <c r="C560" s="314">
        <v>1023868</v>
      </c>
      <c r="D560" s="311">
        <v>5999076254644</v>
      </c>
      <c r="E560" s="309">
        <v>19092010000</v>
      </c>
      <c r="F560" s="315">
        <v>2106909200</v>
      </c>
      <c r="G560" s="80" t="s">
        <v>170</v>
      </c>
      <c r="H560" s="8" t="s">
        <v>241</v>
      </c>
      <c r="I560" s="62" t="s">
        <v>1344</v>
      </c>
      <c r="J560" s="104" t="s">
        <v>483</v>
      </c>
      <c r="K560" s="43"/>
      <c r="L560" s="78">
        <v>12</v>
      </c>
      <c r="M560" s="206">
        <v>9.7864109589041082</v>
      </c>
      <c r="N560" s="73"/>
      <c r="O560" s="197">
        <f t="shared" si="155"/>
        <v>414.94382465753415</v>
      </c>
      <c r="P560" s="174">
        <v>1.5</v>
      </c>
      <c r="Q560" s="174">
        <f>M560*0.8*P560</f>
        <v>11.74369315068493</v>
      </c>
      <c r="R560" s="173">
        <f t="shared" ref="R560:R625" si="166">Q560*53</f>
        <v>622.41573698630123</v>
      </c>
      <c r="S560" s="173">
        <f>R560-O560</f>
        <v>207.47191232876708</v>
      </c>
      <c r="T560" s="111"/>
      <c r="U560" s="32">
        <f t="shared" si="156"/>
        <v>0</v>
      </c>
      <c r="V560" s="280">
        <v>22</v>
      </c>
      <c r="W560" s="133" t="s">
        <v>249</v>
      </c>
      <c r="X560" s="215"/>
      <c r="Y560" s="294">
        <v>47270</v>
      </c>
      <c r="Z560" s="199"/>
    </row>
    <row r="561" spans="1:26" s="46" customFormat="1" ht="12.75" customHeight="1">
      <c r="A561" s="309" t="s">
        <v>3700</v>
      </c>
      <c r="B561" s="310"/>
      <c r="C561" s="314">
        <v>1948737</v>
      </c>
      <c r="D561" s="311">
        <v>5999076264476</v>
      </c>
      <c r="E561" s="318">
        <v>19103010000</v>
      </c>
      <c r="F561" s="319">
        <v>2106909200</v>
      </c>
      <c r="G561" s="5" t="s">
        <v>170</v>
      </c>
      <c r="H561" s="8" t="s">
        <v>241</v>
      </c>
      <c r="I561" s="62" t="s">
        <v>3747</v>
      </c>
      <c r="J561" s="104" t="s">
        <v>486</v>
      </c>
      <c r="K561" s="43"/>
      <c r="L561" s="13">
        <v>12</v>
      </c>
      <c r="M561" s="206">
        <v>33.366575342465751</v>
      </c>
      <c r="N561" s="73"/>
      <c r="O561" s="197">
        <f>(M561+M561*N561)*$Y$3*(1-$Y$2/100)</f>
        <v>1414.7427945205479</v>
      </c>
      <c r="P561" s="174">
        <v>1.25</v>
      </c>
      <c r="Q561" s="174">
        <f>M561*0.8*P561</f>
        <v>33.366575342465751</v>
      </c>
      <c r="R561" s="173">
        <f t="shared" si="166"/>
        <v>1768.4284931506847</v>
      </c>
      <c r="S561" s="173">
        <f>R561-O561</f>
        <v>353.68569863013681</v>
      </c>
      <c r="T561" s="153"/>
      <c r="U561" s="32">
        <f>O561*T561</f>
        <v>0</v>
      </c>
      <c r="V561" s="280" t="s">
        <v>4119</v>
      </c>
      <c r="W561" s="137"/>
      <c r="X561" s="215"/>
      <c r="Y561" s="294">
        <v>47027</v>
      </c>
      <c r="Z561" s="151"/>
    </row>
    <row r="562" spans="1:26" ht="12.75" customHeight="1">
      <c r="A562" s="309" t="s">
        <v>1869</v>
      </c>
      <c r="B562" s="310"/>
      <c r="C562" s="314">
        <v>1023869</v>
      </c>
      <c r="D562" s="311">
        <v>5999076238767</v>
      </c>
      <c r="E562" s="309">
        <v>19030010000</v>
      </c>
      <c r="F562" s="309">
        <v>2106909200</v>
      </c>
      <c r="G562" s="129" t="s">
        <v>170</v>
      </c>
      <c r="H562" s="81" t="s">
        <v>241</v>
      </c>
      <c r="I562" s="246" t="s">
        <v>812</v>
      </c>
      <c r="J562" s="144" t="s">
        <v>498</v>
      </c>
      <c r="K562" s="145"/>
      <c r="L562" s="121">
        <v>12</v>
      </c>
      <c r="M562" s="206">
        <v>17.735890410958902</v>
      </c>
      <c r="N562" s="73"/>
      <c r="O562" s="197">
        <f t="shared" si="155"/>
        <v>752.00175342465752</v>
      </c>
      <c r="P562" s="174">
        <v>1.3</v>
      </c>
      <c r="Q562" s="174">
        <f t="shared" si="165"/>
        <v>18.445326027397261</v>
      </c>
      <c r="R562" s="173">
        <f t="shared" si="166"/>
        <v>977.60227945205486</v>
      </c>
      <c r="S562" s="173">
        <f t="shared" si="152"/>
        <v>225.60052602739734</v>
      </c>
      <c r="T562" s="153"/>
      <c r="U562" s="32">
        <f t="shared" si="156"/>
        <v>0</v>
      </c>
      <c r="V562" s="280">
        <v>13</v>
      </c>
      <c r="W562" s="133" t="s">
        <v>249</v>
      </c>
      <c r="X562" s="217"/>
      <c r="Y562" s="294">
        <v>47239</v>
      </c>
      <c r="Z562" s="182"/>
    </row>
    <row r="563" spans="1:26" s="46" customFormat="1" ht="12.75" customHeight="1">
      <c r="A563" s="309" t="s">
        <v>1870</v>
      </c>
      <c r="B563" s="310">
        <v>81154214</v>
      </c>
      <c r="C563" s="314">
        <v>993914</v>
      </c>
      <c r="D563" s="311">
        <v>5999076248377</v>
      </c>
      <c r="E563" s="309">
        <v>19042010040</v>
      </c>
      <c r="F563" s="315">
        <v>2106909200</v>
      </c>
      <c r="G563" s="5" t="s">
        <v>170</v>
      </c>
      <c r="H563" s="81" t="s">
        <v>241</v>
      </c>
      <c r="I563" s="160" t="s">
        <v>362</v>
      </c>
      <c r="J563" s="104" t="s">
        <v>483</v>
      </c>
      <c r="K563" s="43"/>
      <c r="L563" s="16">
        <v>12</v>
      </c>
      <c r="M563" s="206">
        <v>19.636164383561646</v>
      </c>
      <c r="N563" s="73"/>
      <c r="O563" s="197">
        <f t="shared" si="155"/>
        <v>832.5733698630138</v>
      </c>
      <c r="P563" s="174">
        <v>1.3</v>
      </c>
      <c r="Q563" s="174">
        <f t="shared" si="165"/>
        <v>20.421610958904115</v>
      </c>
      <c r="R563" s="173">
        <f t="shared" si="166"/>
        <v>1082.3453808219181</v>
      </c>
      <c r="S563" s="173">
        <f t="shared" si="152"/>
        <v>249.77201095890427</v>
      </c>
      <c r="T563" s="111"/>
      <c r="U563" s="32">
        <f t="shared" si="156"/>
        <v>0</v>
      </c>
      <c r="V563" s="280">
        <v>2</v>
      </c>
      <c r="W563" s="136" t="s">
        <v>251</v>
      </c>
      <c r="X563" s="215"/>
      <c r="Y563" s="294">
        <v>47239</v>
      </c>
      <c r="Z563" s="20"/>
    </row>
    <row r="564" spans="1:26" s="46" customFormat="1" ht="12.75" customHeight="1">
      <c r="A564" s="309" t="s">
        <v>1874</v>
      </c>
      <c r="B564" s="314">
        <v>80998639</v>
      </c>
      <c r="C564" s="314">
        <v>993916</v>
      </c>
      <c r="D564" s="311">
        <v>5999076234622</v>
      </c>
      <c r="E564" s="309">
        <v>19057010031</v>
      </c>
      <c r="F564" s="315">
        <v>2106909200</v>
      </c>
      <c r="G564" s="5" t="s">
        <v>170</v>
      </c>
      <c r="H564" s="81" t="s">
        <v>241</v>
      </c>
      <c r="I564" s="62" t="s">
        <v>661</v>
      </c>
      <c r="J564" s="316" t="s">
        <v>486</v>
      </c>
      <c r="K564" s="43"/>
      <c r="L564" s="12">
        <v>12</v>
      </c>
      <c r="M564" s="206">
        <v>9.0421369863013705</v>
      </c>
      <c r="N564" s="73"/>
      <c r="O564" s="197">
        <f t="shared" si="155"/>
        <v>383.38660821917813</v>
      </c>
      <c r="P564" s="174">
        <v>1.5</v>
      </c>
      <c r="Q564" s="174">
        <f>M564*0.8*P564</f>
        <v>10.850564383561645</v>
      </c>
      <c r="R564" s="173">
        <f t="shared" si="166"/>
        <v>575.07991232876714</v>
      </c>
      <c r="S564" s="173">
        <f>R564-O564</f>
        <v>191.69330410958901</v>
      </c>
      <c r="T564" s="111"/>
      <c r="U564" s="32">
        <f t="shared" si="156"/>
        <v>0</v>
      </c>
      <c r="V564" s="280" t="s">
        <v>4119</v>
      </c>
      <c r="W564" s="156" t="s">
        <v>254</v>
      </c>
      <c r="X564" s="215"/>
      <c r="Y564" s="294">
        <v>47239</v>
      </c>
      <c r="Z564" s="151"/>
    </row>
    <row r="565" spans="1:26" s="2" customFormat="1" ht="13.5" customHeight="1">
      <c r="A565" s="309" t="s">
        <v>3527</v>
      </c>
      <c r="B565" s="310"/>
      <c r="C565" s="310">
        <v>1948738</v>
      </c>
      <c r="D565" s="311">
        <v>5999076259564</v>
      </c>
      <c r="E565" s="318">
        <v>19096010000</v>
      </c>
      <c r="F565" s="315">
        <v>2106909200</v>
      </c>
      <c r="G565" s="129" t="s">
        <v>170</v>
      </c>
      <c r="H565" s="81" t="s">
        <v>241</v>
      </c>
      <c r="I565" s="62" t="s">
        <v>3530</v>
      </c>
      <c r="J565" s="105" t="s">
        <v>481</v>
      </c>
      <c r="K565" s="43"/>
      <c r="L565" s="15">
        <v>12</v>
      </c>
      <c r="M565" s="206">
        <v>12.953534246575341</v>
      </c>
      <c r="N565" s="289"/>
      <c r="O565" s="197">
        <f t="shared" si="155"/>
        <v>549.22985205479449</v>
      </c>
      <c r="P565" s="174">
        <v>1.35</v>
      </c>
      <c r="Q565" s="174">
        <f>M565*0.8*P565</f>
        <v>13.989816986301371</v>
      </c>
      <c r="R565" s="173">
        <f t="shared" si="166"/>
        <v>741.46030027397262</v>
      </c>
      <c r="S565" s="173">
        <f>R565-O565</f>
        <v>192.23044821917813</v>
      </c>
      <c r="T565" s="153"/>
      <c r="U565" s="32">
        <f t="shared" si="156"/>
        <v>0</v>
      </c>
      <c r="V565" s="280"/>
      <c r="W565" s="134" t="s">
        <v>250</v>
      </c>
      <c r="X565" s="217"/>
      <c r="Y565" s="294"/>
      <c r="Z565" s="178"/>
    </row>
    <row r="566" spans="1:26" s="46" customFormat="1" ht="12.75" customHeight="1">
      <c r="A566" s="309" t="s">
        <v>1875</v>
      </c>
      <c r="B566" s="278">
        <v>81096036</v>
      </c>
      <c r="C566" s="278">
        <v>993889</v>
      </c>
      <c r="D566" s="311">
        <v>5999076225958</v>
      </c>
      <c r="E566" s="309">
        <v>19024010001</v>
      </c>
      <c r="F566" s="315">
        <v>1517909999</v>
      </c>
      <c r="G566" s="5" t="s">
        <v>170</v>
      </c>
      <c r="H566" s="81" t="s">
        <v>241</v>
      </c>
      <c r="I566" s="160" t="s">
        <v>423</v>
      </c>
      <c r="J566" s="104" t="s">
        <v>499</v>
      </c>
      <c r="K566" s="43"/>
      <c r="L566" s="12">
        <v>12</v>
      </c>
      <c r="M566" s="206">
        <v>20.322374429223746</v>
      </c>
      <c r="N566" s="73"/>
      <c r="O566" s="197">
        <f t="shared" si="155"/>
        <v>861.66867579908694</v>
      </c>
      <c r="P566" s="174">
        <v>1.25</v>
      </c>
      <c r="Q566" s="174">
        <f t="shared" si="165"/>
        <v>20.322374429223746</v>
      </c>
      <c r="R566" s="173">
        <f t="shared" si="166"/>
        <v>1077.0858447488586</v>
      </c>
      <c r="S566" s="173">
        <f t="shared" si="152"/>
        <v>215.41716894977162</v>
      </c>
      <c r="T566" s="111"/>
      <c r="U566" s="32">
        <f t="shared" si="156"/>
        <v>0</v>
      </c>
      <c r="V566" s="280" t="s">
        <v>4119</v>
      </c>
      <c r="W566" s="154" t="s">
        <v>255</v>
      </c>
      <c r="X566" s="215"/>
      <c r="Y566" s="294">
        <v>47270</v>
      </c>
      <c r="Z566" s="177"/>
    </row>
    <row r="567" spans="1:26" s="46" customFormat="1" ht="12.75" customHeight="1">
      <c r="A567" s="309" t="s">
        <v>1876</v>
      </c>
      <c r="B567" s="278">
        <v>81068434</v>
      </c>
      <c r="C567" s="278">
        <v>993917</v>
      </c>
      <c r="D567" s="311">
        <v>5999076232437</v>
      </c>
      <c r="E567" s="309">
        <v>19024020001</v>
      </c>
      <c r="F567" s="315">
        <v>1517909999</v>
      </c>
      <c r="G567" s="5" t="s">
        <v>170</v>
      </c>
      <c r="H567" s="81" t="s">
        <v>241</v>
      </c>
      <c r="I567" s="160" t="s">
        <v>423</v>
      </c>
      <c r="J567" s="104" t="s">
        <v>500</v>
      </c>
      <c r="K567" s="43"/>
      <c r="L567" s="12">
        <v>12</v>
      </c>
      <c r="M567" s="206">
        <v>33.130593607305933</v>
      </c>
      <c r="N567" s="289"/>
      <c r="O567" s="197">
        <f t="shared" si="155"/>
        <v>1404.7371689497716</v>
      </c>
      <c r="P567" s="174">
        <v>1.25</v>
      </c>
      <c r="Q567" s="174">
        <f t="shared" si="165"/>
        <v>33.130593607305933</v>
      </c>
      <c r="R567" s="173">
        <f t="shared" si="166"/>
        <v>1755.9214611872144</v>
      </c>
      <c r="S567" s="173">
        <f t="shared" si="152"/>
        <v>351.18429223744283</v>
      </c>
      <c r="T567" s="111"/>
      <c r="U567" s="32">
        <f t="shared" si="156"/>
        <v>0</v>
      </c>
      <c r="V567" s="280">
        <v>9</v>
      </c>
      <c r="W567" s="155" t="s">
        <v>253</v>
      </c>
      <c r="X567" s="215"/>
      <c r="Y567" s="294">
        <v>47239</v>
      </c>
      <c r="Z567" s="177"/>
    </row>
    <row r="568" spans="1:26" s="46" customFormat="1" ht="12.75" customHeight="1">
      <c r="A568" s="309" t="s">
        <v>1877</v>
      </c>
      <c r="B568" s="314"/>
      <c r="C568" s="314">
        <v>1023873</v>
      </c>
      <c r="D568" s="311">
        <v>5999076239443</v>
      </c>
      <c r="E568" s="309">
        <v>19073010000</v>
      </c>
      <c r="F568" s="315">
        <v>2106909200</v>
      </c>
      <c r="G568" s="5" t="s">
        <v>170</v>
      </c>
      <c r="H568" s="81" t="s">
        <v>241</v>
      </c>
      <c r="I568" s="160" t="s">
        <v>582</v>
      </c>
      <c r="J568" s="104" t="s">
        <v>495</v>
      </c>
      <c r="K568" s="43"/>
      <c r="L568" s="12">
        <v>12</v>
      </c>
      <c r="M568" s="206">
        <v>9.0421369863013705</v>
      </c>
      <c r="N568" s="73"/>
      <c r="O568" s="197">
        <f t="shared" si="155"/>
        <v>383.38660821917813</v>
      </c>
      <c r="P568" s="174">
        <v>1.5</v>
      </c>
      <c r="Q568" s="174">
        <f t="shared" si="165"/>
        <v>10.850564383561645</v>
      </c>
      <c r="R568" s="173">
        <f t="shared" si="166"/>
        <v>575.07991232876714</v>
      </c>
      <c r="S568" s="173">
        <f t="shared" si="152"/>
        <v>191.69330410958901</v>
      </c>
      <c r="T568" s="111"/>
      <c r="U568" s="32">
        <f t="shared" si="156"/>
        <v>0</v>
      </c>
      <c r="V568" s="280">
        <v>33</v>
      </c>
      <c r="W568" s="136" t="s">
        <v>251</v>
      </c>
      <c r="X568" s="215"/>
      <c r="Y568" s="294">
        <v>46935</v>
      </c>
      <c r="Z568" s="177"/>
    </row>
    <row r="569" spans="1:26" s="46" customFormat="1" ht="12.75" customHeight="1">
      <c r="A569" s="309" t="s">
        <v>1878</v>
      </c>
      <c r="B569" s="314"/>
      <c r="C569" s="314">
        <v>1023874</v>
      </c>
      <c r="D569" s="311">
        <v>5999076255566</v>
      </c>
      <c r="E569" s="309">
        <v>19023010050</v>
      </c>
      <c r="F569" s="315">
        <v>2106909200</v>
      </c>
      <c r="G569" s="5" t="s">
        <v>170</v>
      </c>
      <c r="H569" s="81" t="s">
        <v>241</v>
      </c>
      <c r="I569" s="160" t="s">
        <v>363</v>
      </c>
      <c r="J569" s="104" t="s">
        <v>481</v>
      </c>
      <c r="K569" s="43"/>
      <c r="L569" s="15">
        <v>12</v>
      </c>
      <c r="M569" s="206">
        <v>15.740602739726025</v>
      </c>
      <c r="N569" s="73"/>
      <c r="O569" s="197">
        <f t="shared" si="155"/>
        <v>667.40155616438358</v>
      </c>
      <c r="P569" s="174">
        <v>1.35</v>
      </c>
      <c r="Q569" s="174">
        <f t="shared" si="165"/>
        <v>16.999850958904108</v>
      </c>
      <c r="R569" s="173">
        <f t="shared" si="166"/>
        <v>900.9921008219178</v>
      </c>
      <c r="S569" s="173">
        <f t="shared" si="152"/>
        <v>233.59054465753422</v>
      </c>
      <c r="T569" s="111"/>
      <c r="U569" s="32">
        <f t="shared" si="156"/>
        <v>0</v>
      </c>
      <c r="V569" s="280"/>
      <c r="W569" s="136" t="s">
        <v>251</v>
      </c>
      <c r="X569" s="215"/>
      <c r="Y569" s="294"/>
      <c r="Z569" s="151"/>
    </row>
    <row r="570" spans="1:26" s="46" customFormat="1" ht="12.75" customHeight="1">
      <c r="A570" s="309" t="s">
        <v>1879</v>
      </c>
      <c r="B570" s="314"/>
      <c r="C570" s="314">
        <v>1023875</v>
      </c>
      <c r="D570" s="311">
        <v>5999076233960</v>
      </c>
      <c r="E570" s="309">
        <v>19060010000</v>
      </c>
      <c r="F570" s="309">
        <v>2106909200</v>
      </c>
      <c r="G570" s="5" t="s">
        <v>170</v>
      </c>
      <c r="H570" s="81" t="s">
        <v>241</v>
      </c>
      <c r="I570" s="160" t="s">
        <v>698</v>
      </c>
      <c r="J570" s="104" t="s">
        <v>486</v>
      </c>
      <c r="K570" s="43"/>
      <c r="L570" s="15">
        <v>12</v>
      </c>
      <c r="M570" s="206">
        <v>9.0421369863013705</v>
      </c>
      <c r="N570" s="73"/>
      <c r="O570" s="197">
        <f t="shared" si="155"/>
        <v>383.38660821917813</v>
      </c>
      <c r="P570" s="174">
        <v>1.5</v>
      </c>
      <c r="Q570" s="174">
        <f t="shared" si="165"/>
        <v>10.850564383561645</v>
      </c>
      <c r="R570" s="173">
        <f t="shared" si="166"/>
        <v>575.07991232876714</v>
      </c>
      <c r="S570" s="173">
        <f t="shared" si="152"/>
        <v>191.69330410958901</v>
      </c>
      <c r="T570" s="111"/>
      <c r="U570" s="32">
        <f t="shared" si="156"/>
        <v>0</v>
      </c>
      <c r="V570" s="280">
        <v>9</v>
      </c>
      <c r="W570" s="134" t="s">
        <v>250</v>
      </c>
      <c r="X570" s="215"/>
      <c r="Y570" s="294">
        <v>47209</v>
      </c>
      <c r="Z570" s="151"/>
    </row>
    <row r="571" spans="1:26" s="46" customFormat="1" ht="12.75" customHeight="1">
      <c r="A571" s="309" t="s">
        <v>1881</v>
      </c>
      <c r="B571" s="314">
        <v>80998648</v>
      </c>
      <c r="C571" s="314">
        <v>993890</v>
      </c>
      <c r="D571" s="311">
        <v>5999076248223</v>
      </c>
      <c r="E571" s="309">
        <v>19017010040</v>
      </c>
      <c r="F571" s="315">
        <v>2106909200</v>
      </c>
      <c r="G571" s="5" t="s">
        <v>170</v>
      </c>
      <c r="H571" s="81" t="s">
        <v>241</v>
      </c>
      <c r="I571" s="165" t="s">
        <v>365</v>
      </c>
      <c r="J571" s="104" t="s">
        <v>476</v>
      </c>
      <c r="K571" s="43"/>
      <c r="L571" s="12">
        <v>12</v>
      </c>
      <c r="M571" s="206">
        <v>9.7864109589041082</v>
      </c>
      <c r="N571" s="73"/>
      <c r="O571" s="197">
        <f t="shared" si="155"/>
        <v>414.94382465753415</v>
      </c>
      <c r="P571" s="174">
        <v>1.5</v>
      </c>
      <c r="Q571" s="174">
        <f t="shared" si="165"/>
        <v>11.74369315068493</v>
      </c>
      <c r="R571" s="173">
        <f t="shared" si="166"/>
        <v>622.41573698630123</v>
      </c>
      <c r="S571" s="173">
        <f t="shared" si="152"/>
        <v>207.47191232876708</v>
      </c>
      <c r="T571" s="111"/>
      <c r="U571" s="32">
        <f t="shared" si="156"/>
        <v>0</v>
      </c>
      <c r="V571" s="280">
        <v>43</v>
      </c>
      <c r="W571" s="156" t="s">
        <v>254</v>
      </c>
      <c r="X571" s="215"/>
      <c r="Y571" s="294">
        <v>47270</v>
      </c>
      <c r="Z571" s="177"/>
    </row>
    <row r="572" spans="1:26" s="2" customFormat="1" ht="12.75" customHeight="1">
      <c r="A572" s="309" t="s">
        <v>1883</v>
      </c>
      <c r="B572" s="314">
        <v>80998646</v>
      </c>
      <c r="C572" s="314">
        <v>993891</v>
      </c>
      <c r="D572" s="311">
        <v>5999076236541</v>
      </c>
      <c r="E572" s="309">
        <v>19068010100</v>
      </c>
      <c r="F572" s="309">
        <v>2106909200</v>
      </c>
      <c r="G572" s="80" t="s">
        <v>170</v>
      </c>
      <c r="H572" s="81" t="s">
        <v>241</v>
      </c>
      <c r="I572" s="62" t="s">
        <v>468</v>
      </c>
      <c r="J572" s="316" t="s">
        <v>487</v>
      </c>
      <c r="K572" s="43" t="s">
        <v>78</v>
      </c>
      <c r="L572" s="78">
        <v>12</v>
      </c>
      <c r="M572" s="206">
        <v>4.0064109589041088</v>
      </c>
      <c r="N572" s="73"/>
      <c r="O572" s="197">
        <f t="shared" si="155"/>
        <v>169.87182465753423</v>
      </c>
      <c r="P572" s="174">
        <v>1.7</v>
      </c>
      <c r="Q572" s="174">
        <f>M572*0.8*P572</f>
        <v>5.4487189041095885</v>
      </c>
      <c r="R572" s="173">
        <f t="shared" si="166"/>
        <v>288.78210191780818</v>
      </c>
      <c r="S572" s="173">
        <f>R572-O572</f>
        <v>118.91027726027394</v>
      </c>
      <c r="T572" s="111"/>
      <c r="U572" s="32">
        <f t="shared" si="156"/>
        <v>0</v>
      </c>
      <c r="V572" s="280">
        <v>14</v>
      </c>
      <c r="W572" s="154" t="s">
        <v>255</v>
      </c>
      <c r="X572" s="215"/>
      <c r="Y572" s="294">
        <v>46905</v>
      </c>
      <c r="Z572" s="199"/>
    </row>
    <row r="573" spans="1:26" s="46" customFormat="1" ht="12.75" customHeight="1">
      <c r="A573" s="309" t="s">
        <v>1884</v>
      </c>
      <c r="B573" s="314">
        <v>80998642</v>
      </c>
      <c r="C573" s="314">
        <v>993892</v>
      </c>
      <c r="D573" s="311">
        <v>5999076257614</v>
      </c>
      <c r="E573" s="309">
        <v>19018010050</v>
      </c>
      <c r="F573" s="309">
        <v>2106909200</v>
      </c>
      <c r="G573" s="5" t="s">
        <v>170</v>
      </c>
      <c r="H573" s="81" t="s">
        <v>241</v>
      </c>
      <c r="I573" s="160" t="s">
        <v>411</v>
      </c>
      <c r="J573" s="104" t="s">
        <v>483</v>
      </c>
      <c r="K573" s="43"/>
      <c r="L573" s="12">
        <v>12</v>
      </c>
      <c r="M573" s="206">
        <v>12.953534246575341</v>
      </c>
      <c r="N573" s="73"/>
      <c r="O573" s="197">
        <f t="shared" si="155"/>
        <v>549.22985205479449</v>
      </c>
      <c r="P573" s="174">
        <v>1.35</v>
      </c>
      <c r="Q573" s="174">
        <f t="shared" si="165"/>
        <v>13.989816986301371</v>
      </c>
      <c r="R573" s="173">
        <f t="shared" si="166"/>
        <v>741.46030027397262</v>
      </c>
      <c r="S573" s="173">
        <f t="shared" si="152"/>
        <v>192.23044821917813</v>
      </c>
      <c r="T573" s="111"/>
      <c r="U573" s="32">
        <f t="shared" si="156"/>
        <v>0</v>
      </c>
      <c r="V573" s="280" t="s">
        <v>4119</v>
      </c>
      <c r="W573" s="154" t="s">
        <v>255</v>
      </c>
      <c r="X573" s="215"/>
      <c r="Y573" s="294">
        <v>47270</v>
      </c>
      <c r="Z573" s="177"/>
    </row>
    <row r="574" spans="1:26" s="46" customFormat="1" ht="12.75" customHeight="1">
      <c r="A574" s="309" t="s">
        <v>3244</v>
      </c>
      <c r="B574" s="314"/>
      <c r="C574" s="314">
        <v>1948739</v>
      </c>
      <c r="D574" s="311">
        <v>5999076262281</v>
      </c>
      <c r="E574" s="309">
        <v>19101010000</v>
      </c>
      <c r="F574" s="315">
        <v>2106909200</v>
      </c>
      <c r="G574" s="5" t="s">
        <v>170</v>
      </c>
      <c r="H574" s="81" t="s">
        <v>241</v>
      </c>
      <c r="I574" s="62" t="s">
        <v>3264</v>
      </c>
      <c r="J574" s="104" t="s">
        <v>483</v>
      </c>
      <c r="K574" s="43"/>
      <c r="L574" s="12">
        <v>12</v>
      </c>
      <c r="M574" s="206">
        <v>19.636164383561646</v>
      </c>
      <c r="N574" s="73"/>
      <c r="O574" s="197">
        <f t="shared" si="155"/>
        <v>832.5733698630138</v>
      </c>
      <c r="P574" s="174">
        <v>1.3</v>
      </c>
      <c r="Q574" s="174">
        <f>M574*0.8*P574</f>
        <v>20.421610958904115</v>
      </c>
      <c r="R574" s="173">
        <f t="shared" si="166"/>
        <v>1082.3453808219181</v>
      </c>
      <c r="S574" s="173">
        <f>R574-O574</f>
        <v>249.77201095890427</v>
      </c>
      <c r="T574" s="111"/>
      <c r="U574" s="32">
        <f t="shared" si="156"/>
        <v>0</v>
      </c>
      <c r="V574" s="280" t="s">
        <v>4119</v>
      </c>
      <c r="W574" s="133" t="s">
        <v>249</v>
      </c>
      <c r="X574" s="215"/>
      <c r="Y574" s="294">
        <v>46844</v>
      </c>
      <c r="Z574" s="151"/>
    </row>
    <row r="575" spans="1:26" s="46" customFormat="1" ht="12.75" customHeight="1">
      <c r="A575" s="309" t="s">
        <v>1885</v>
      </c>
      <c r="B575" s="314">
        <v>80998643</v>
      </c>
      <c r="C575" s="314">
        <v>1023853</v>
      </c>
      <c r="D575" s="311">
        <v>5999076257553</v>
      </c>
      <c r="E575" s="309">
        <v>19019010050</v>
      </c>
      <c r="F575" s="309">
        <v>2106909200</v>
      </c>
      <c r="G575" s="5" t="s">
        <v>170</v>
      </c>
      <c r="H575" s="81" t="s">
        <v>241</v>
      </c>
      <c r="I575" s="160" t="s">
        <v>440</v>
      </c>
      <c r="J575" s="104" t="s">
        <v>483</v>
      </c>
      <c r="K575" s="43"/>
      <c r="L575" s="12">
        <v>12</v>
      </c>
      <c r="M575" s="206">
        <v>12.953534246575341</v>
      </c>
      <c r="N575" s="73"/>
      <c r="O575" s="197">
        <f t="shared" si="155"/>
        <v>549.22985205479449</v>
      </c>
      <c r="P575" s="174">
        <v>1.35</v>
      </c>
      <c r="Q575" s="174">
        <f t="shared" si="165"/>
        <v>13.989816986301371</v>
      </c>
      <c r="R575" s="173">
        <f t="shared" si="166"/>
        <v>741.46030027397262</v>
      </c>
      <c r="S575" s="173">
        <f t="shared" si="152"/>
        <v>192.23044821917813</v>
      </c>
      <c r="T575" s="111"/>
      <c r="U575" s="32">
        <f t="shared" si="156"/>
        <v>0</v>
      </c>
      <c r="V575" s="280" t="s">
        <v>4119</v>
      </c>
      <c r="W575" s="154" t="s">
        <v>255</v>
      </c>
      <c r="X575" s="215"/>
      <c r="Y575" s="294">
        <v>47239</v>
      </c>
      <c r="Z575" s="177"/>
    </row>
    <row r="576" spans="1:26" s="46" customFormat="1" ht="12.75" customHeight="1">
      <c r="A576" s="309" t="s">
        <v>3245</v>
      </c>
      <c r="B576" s="314"/>
      <c r="C576" s="314">
        <v>1948740</v>
      </c>
      <c r="D576" s="311">
        <v>5999076262274</v>
      </c>
      <c r="E576" s="309">
        <v>19102010000</v>
      </c>
      <c r="F576" s="315">
        <v>2106909200</v>
      </c>
      <c r="G576" s="5" t="s">
        <v>170</v>
      </c>
      <c r="H576" s="81" t="s">
        <v>241</v>
      </c>
      <c r="I576" s="62" t="s">
        <v>3265</v>
      </c>
      <c r="J576" s="104" t="s">
        <v>483</v>
      </c>
      <c r="K576" s="43"/>
      <c r="L576" s="12">
        <v>12</v>
      </c>
      <c r="M576" s="206">
        <v>19.636164383561646</v>
      </c>
      <c r="N576" s="73"/>
      <c r="O576" s="197">
        <f t="shared" ref="O576:O649" si="167">(M576+M576*N576)*$Y$3*(1-$Y$2/100)</f>
        <v>832.5733698630138</v>
      </c>
      <c r="P576" s="174">
        <v>1.3</v>
      </c>
      <c r="Q576" s="174">
        <f>M576*0.8*P576</f>
        <v>20.421610958904115</v>
      </c>
      <c r="R576" s="173">
        <f t="shared" si="166"/>
        <v>1082.3453808219181</v>
      </c>
      <c r="S576" s="173">
        <f t="shared" ref="S576:S581" si="168">R576-O576</f>
        <v>249.77201095890427</v>
      </c>
      <c r="T576" s="111"/>
      <c r="U576" s="32">
        <f t="shared" ref="U576:U649" si="169">O576*T576</f>
        <v>0</v>
      </c>
      <c r="V576" s="280" t="s">
        <v>4119</v>
      </c>
      <c r="W576" s="133" t="s">
        <v>249</v>
      </c>
      <c r="X576" s="215"/>
      <c r="Y576" s="294">
        <v>46844</v>
      </c>
      <c r="Z576" s="151"/>
    </row>
    <row r="577" spans="1:26" s="46" customFormat="1" ht="12.75" customHeight="1">
      <c r="A577" s="309" t="s">
        <v>3701</v>
      </c>
      <c r="B577" s="314"/>
      <c r="C577" s="314">
        <v>1948741</v>
      </c>
      <c r="D577" s="311">
        <v>5999076264568</v>
      </c>
      <c r="E577" s="318">
        <v>19105010000</v>
      </c>
      <c r="F577" s="319">
        <v>2106909200</v>
      </c>
      <c r="G577" s="5" t="s">
        <v>170</v>
      </c>
      <c r="H577" s="8" t="s">
        <v>241</v>
      </c>
      <c r="I577" s="62" t="s">
        <v>3748</v>
      </c>
      <c r="J577" s="104" t="s">
        <v>486</v>
      </c>
      <c r="K577" s="43"/>
      <c r="L577" s="13">
        <v>12</v>
      </c>
      <c r="M577" s="206">
        <v>14.687999999999999</v>
      </c>
      <c r="N577" s="73"/>
      <c r="O577" s="197">
        <f>(M577+M577*N577)*$Y$3*(1-$Y$2/100)</f>
        <v>622.77120000000002</v>
      </c>
      <c r="P577" s="174">
        <v>1.35</v>
      </c>
      <c r="Q577" s="174">
        <f>M577*0.8*P577</f>
        <v>15.86304</v>
      </c>
      <c r="R577" s="173">
        <f t="shared" si="166"/>
        <v>840.74112000000002</v>
      </c>
      <c r="S577" s="173">
        <f t="shared" si="168"/>
        <v>217.96992</v>
      </c>
      <c r="T577" s="153"/>
      <c r="U577" s="32">
        <f>O577*T577</f>
        <v>0</v>
      </c>
      <c r="V577" s="280">
        <v>40</v>
      </c>
      <c r="W577" s="137"/>
      <c r="X577" s="215"/>
      <c r="Y577" s="294">
        <v>47088</v>
      </c>
      <c r="Z577" s="151"/>
    </row>
    <row r="578" spans="1:26" s="46" customFormat="1" ht="12.75" customHeight="1">
      <c r="A578" s="309" t="s">
        <v>3923</v>
      </c>
      <c r="B578" s="314"/>
      <c r="C578" s="314"/>
      <c r="D578" s="311">
        <v>5999076266142</v>
      </c>
      <c r="E578" s="309">
        <v>12046010000</v>
      </c>
      <c r="F578" s="315">
        <v>2106909200</v>
      </c>
      <c r="G578" s="5" t="s">
        <v>170</v>
      </c>
      <c r="H578" s="81" t="s">
        <v>241</v>
      </c>
      <c r="I578" s="62" t="s">
        <v>3924</v>
      </c>
      <c r="J578" s="54" t="s">
        <v>483</v>
      </c>
      <c r="K578" s="43"/>
      <c r="L578" s="93">
        <v>12</v>
      </c>
      <c r="M578" s="206">
        <v>15.835616438356164</v>
      </c>
      <c r="N578" s="73"/>
      <c r="O578" s="197">
        <f>(M578+M578*N578)*$Y$3*(1-$Y$2/100)</f>
        <v>671.43013698630148</v>
      </c>
      <c r="P578" s="174">
        <v>1.35</v>
      </c>
      <c r="Q578" s="174">
        <f>M578*0.8*P578</f>
        <v>17.102465753424656</v>
      </c>
      <c r="R578" s="173">
        <f>Q578*53</f>
        <v>906.43068493150679</v>
      </c>
      <c r="S578" s="173">
        <f t="shared" si="168"/>
        <v>235.00054794520531</v>
      </c>
      <c r="T578" s="111"/>
      <c r="U578" s="32">
        <f>O578*T578</f>
        <v>0</v>
      </c>
      <c r="V578" s="280">
        <v>50</v>
      </c>
      <c r="W578" s="137"/>
      <c r="X578" s="215"/>
      <c r="Y578" s="294">
        <v>47239</v>
      </c>
      <c r="Z578" s="151"/>
    </row>
    <row r="579" spans="1:26" s="46" customFormat="1" ht="13.5" customHeight="1">
      <c r="A579" s="309" t="s">
        <v>1886</v>
      </c>
      <c r="B579" s="314"/>
      <c r="C579" s="314">
        <v>1023877</v>
      </c>
      <c r="D579" s="311">
        <v>5999076241613</v>
      </c>
      <c r="E579" s="309">
        <v>19081010000</v>
      </c>
      <c r="F579" s="309">
        <v>2106909200</v>
      </c>
      <c r="G579" s="5" t="s">
        <v>170</v>
      </c>
      <c r="H579" s="327" t="s">
        <v>241</v>
      </c>
      <c r="I579" s="246" t="s">
        <v>1083</v>
      </c>
      <c r="J579" s="104" t="s">
        <v>486</v>
      </c>
      <c r="K579" s="43"/>
      <c r="L579" s="12">
        <v>12</v>
      </c>
      <c r="M579" s="206">
        <v>13.69780821917808</v>
      </c>
      <c r="N579" s="73"/>
      <c r="O579" s="197">
        <f t="shared" si="167"/>
        <v>580.78706849315063</v>
      </c>
      <c r="P579" s="174">
        <v>1.35</v>
      </c>
      <c r="Q579" s="174">
        <f t="shared" si="165"/>
        <v>14.793632876712328</v>
      </c>
      <c r="R579" s="173">
        <f t="shared" si="166"/>
        <v>784.06254246575338</v>
      </c>
      <c r="S579" s="173">
        <f t="shared" si="168"/>
        <v>203.27547397260275</v>
      </c>
      <c r="T579" s="153"/>
      <c r="U579" s="32">
        <f t="shared" si="169"/>
        <v>0</v>
      </c>
      <c r="V579" s="280">
        <v>4</v>
      </c>
      <c r="W579" s="133" t="s">
        <v>249</v>
      </c>
      <c r="X579" s="216"/>
      <c r="Y579" s="294">
        <v>47178</v>
      </c>
      <c r="Z579" s="177"/>
    </row>
    <row r="580" spans="1:26" s="46" customFormat="1" ht="12.75" customHeight="1">
      <c r="A580" s="309" t="s">
        <v>1887</v>
      </c>
      <c r="B580" s="314"/>
      <c r="C580" s="314">
        <v>1023878</v>
      </c>
      <c r="D580" s="311">
        <v>5999076253470</v>
      </c>
      <c r="E580" s="309">
        <v>19047010050</v>
      </c>
      <c r="F580" s="309">
        <v>2106909200</v>
      </c>
      <c r="G580" s="5" t="s">
        <v>170</v>
      </c>
      <c r="H580" s="327" t="s">
        <v>241</v>
      </c>
      <c r="I580" s="246" t="s">
        <v>1287</v>
      </c>
      <c r="J580" s="104" t="s">
        <v>486</v>
      </c>
      <c r="K580" s="43"/>
      <c r="L580" s="281">
        <v>12</v>
      </c>
      <c r="M580" s="206">
        <v>17.102465753424656</v>
      </c>
      <c r="N580" s="73"/>
      <c r="O580" s="197">
        <f t="shared" si="167"/>
        <v>725.14454794520543</v>
      </c>
      <c r="P580" s="174">
        <v>1.3</v>
      </c>
      <c r="Q580" s="174">
        <f t="shared" ref="Q580" si="170">M580*0.8*P580</f>
        <v>17.786564383561647</v>
      </c>
      <c r="R580" s="173">
        <f t="shared" si="166"/>
        <v>942.68791232876731</v>
      </c>
      <c r="S580" s="173">
        <f t="shared" si="168"/>
        <v>217.54336438356188</v>
      </c>
      <c r="T580" s="111"/>
      <c r="U580" s="32">
        <f t="shared" si="169"/>
        <v>0</v>
      </c>
      <c r="V580" s="280">
        <v>13</v>
      </c>
      <c r="W580" s="137"/>
      <c r="X580" s="215"/>
      <c r="Y580" s="294">
        <v>47119</v>
      </c>
      <c r="Z580" s="177"/>
    </row>
    <row r="581" spans="1:26" s="2" customFormat="1" ht="12.75" customHeight="1">
      <c r="A581" s="309" t="s">
        <v>4004</v>
      </c>
      <c r="B581" s="314"/>
      <c r="C581" s="314"/>
      <c r="D581" s="311">
        <v>5999076265480</v>
      </c>
      <c r="E581" s="309">
        <v>19110010000</v>
      </c>
      <c r="F581" s="315">
        <v>1517909999</v>
      </c>
      <c r="G581" s="80" t="s">
        <v>170</v>
      </c>
      <c r="H581" s="81" t="s">
        <v>241</v>
      </c>
      <c r="I581" s="160" t="s">
        <v>3985</v>
      </c>
      <c r="J581" s="316" t="s">
        <v>486</v>
      </c>
      <c r="K581" s="43"/>
      <c r="L581" s="78">
        <v>12</v>
      </c>
      <c r="M581" s="206">
        <v>13.967013698630137</v>
      </c>
      <c r="N581" s="73"/>
      <c r="O581" s="197">
        <f>(M581+M581*N581)*$Y$3*(1-$Y$2/100)</f>
        <v>592.20138082191784</v>
      </c>
      <c r="P581" s="174">
        <v>1.35</v>
      </c>
      <c r="Q581" s="174">
        <f>M581*0.8*P581</f>
        <v>15.084374794520549</v>
      </c>
      <c r="R581" s="173">
        <f>Q581*53</f>
        <v>799.47186410958909</v>
      </c>
      <c r="S581" s="173">
        <f t="shared" si="168"/>
        <v>207.27048328767125</v>
      </c>
      <c r="T581" s="111"/>
      <c r="U581" s="32">
        <f>O581*T581</f>
        <v>0</v>
      </c>
      <c r="V581" s="280">
        <v>41</v>
      </c>
      <c r="W581" s="137"/>
      <c r="X581" s="215"/>
      <c r="Y581" s="294">
        <v>46905</v>
      </c>
      <c r="Z581" s="199"/>
    </row>
    <row r="582" spans="1:26" s="46" customFormat="1" ht="12.75" customHeight="1">
      <c r="A582" s="309" t="s">
        <v>1888</v>
      </c>
      <c r="B582" s="314">
        <v>80998644</v>
      </c>
      <c r="C582" s="314">
        <v>993895</v>
      </c>
      <c r="D582" s="311">
        <v>5999076244737</v>
      </c>
      <c r="E582" s="309">
        <v>19029010040</v>
      </c>
      <c r="F582" s="309">
        <v>2106909200</v>
      </c>
      <c r="G582" s="5" t="s">
        <v>170</v>
      </c>
      <c r="H582" s="81" t="s">
        <v>241</v>
      </c>
      <c r="I582" s="160" t="s">
        <v>435</v>
      </c>
      <c r="J582" s="104" t="s">
        <v>476</v>
      </c>
      <c r="K582" s="43"/>
      <c r="L582" s="12">
        <v>12</v>
      </c>
      <c r="M582" s="206">
        <v>14.806301369863014</v>
      </c>
      <c r="N582" s="73"/>
      <c r="O582" s="197">
        <f t="shared" si="167"/>
        <v>627.78717808219187</v>
      </c>
      <c r="P582" s="174">
        <v>1.35</v>
      </c>
      <c r="Q582" s="174">
        <f t="shared" si="165"/>
        <v>15.990805479452057</v>
      </c>
      <c r="R582" s="173">
        <f t="shared" si="166"/>
        <v>847.51269041095895</v>
      </c>
      <c r="S582" s="173">
        <f t="shared" si="152"/>
        <v>219.72551232876708</v>
      </c>
      <c r="T582" s="111"/>
      <c r="U582" s="32">
        <f t="shared" si="169"/>
        <v>0</v>
      </c>
      <c r="V582" s="280" t="s">
        <v>4119</v>
      </c>
      <c r="W582" s="154" t="s">
        <v>255</v>
      </c>
      <c r="X582" s="215"/>
      <c r="Y582" s="294">
        <v>47300</v>
      </c>
      <c r="Z582" s="177"/>
    </row>
    <row r="583" spans="1:26" s="46" customFormat="1" ht="12.75" customHeight="1">
      <c r="A583" s="309" t="s">
        <v>1889</v>
      </c>
      <c r="B583" s="314"/>
      <c r="C583" s="314"/>
      <c r="D583" s="311">
        <v>5999076270026</v>
      </c>
      <c r="E583" s="309">
        <v>19094010140</v>
      </c>
      <c r="F583" s="309">
        <v>2106909200</v>
      </c>
      <c r="G583" s="5" t="s">
        <v>170</v>
      </c>
      <c r="H583" s="81" t="s">
        <v>241</v>
      </c>
      <c r="I583" s="160" t="s">
        <v>1388</v>
      </c>
      <c r="J583" s="104" t="s">
        <v>495</v>
      </c>
      <c r="K583" s="43" t="s">
        <v>1387</v>
      </c>
      <c r="L583" s="12">
        <v>12</v>
      </c>
      <c r="M583" s="206">
        <v>14.806301369863014</v>
      </c>
      <c r="N583" s="73"/>
      <c r="O583" s="197">
        <f t="shared" si="167"/>
        <v>627.78717808219187</v>
      </c>
      <c r="P583" s="174">
        <v>1.35</v>
      </c>
      <c r="Q583" s="174">
        <f t="shared" ref="Q583" si="171">M583*0.8*P583</f>
        <v>15.990805479452057</v>
      </c>
      <c r="R583" s="173">
        <f t="shared" si="166"/>
        <v>847.51269041095895</v>
      </c>
      <c r="S583" s="173">
        <f t="shared" ref="S583" si="172">R583-O583</f>
        <v>219.72551232876708</v>
      </c>
      <c r="T583" s="111"/>
      <c r="U583" s="32">
        <f t="shared" si="169"/>
        <v>0</v>
      </c>
      <c r="V583" s="280" t="s">
        <v>4119</v>
      </c>
      <c r="W583" s="136" t="s">
        <v>251</v>
      </c>
      <c r="X583" s="215"/>
      <c r="Y583" s="294">
        <v>47239</v>
      </c>
      <c r="Z583" s="177"/>
    </row>
    <row r="584" spans="1:26" s="46" customFormat="1" ht="12.75" customHeight="1">
      <c r="A584" s="309" t="s">
        <v>1890</v>
      </c>
      <c r="B584" s="314"/>
      <c r="C584" s="314"/>
      <c r="D584" s="311">
        <v>5999076257638</v>
      </c>
      <c r="E584" s="309">
        <v>19075010150</v>
      </c>
      <c r="F584" s="309">
        <v>2106909200</v>
      </c>
      <c r="G584" s="5" t="s">
        <v>170</v>
      </c>
      <c r="H584" s="81" t="s">
        <v>241</v>
      </c>
      <c r="I584" s="160" t="s">
        <v>918</v>
      </c>
      <c r="J584" s="104" t="s">
        <v>615</v>
      </c>
      <c r="K584" s="43" t="s">
        <v>76</v>
      </c>
      <c r="L584" s="12">
        <v>6</v>
      </c>
      <c r="M584" s="206">
        <v>18.844383561643838</v>
      </c>
      <c r="N584" s="73"/>
      <c r="O584" s="197">
        <f t="shared" si="167"/>
        <v>799.00186301369877</v>
      </c>
      <c r="P584" s="174">
        <v>1.3</v>
      </c>
      <c r="Q584" s="174">
        <f t="shared" si="165"/>
        <v>19.598158904109592</v>
      </c>
      <c r="R584" s="173">
        <f t="shared" si="166"/>
        <v>1038.7024219178084</v>
      </c>
      <c r="S584" s="173">
        <f t="shared" si="152"/>
        <v>239.70055890410958</v>
      </c>
      <c r="T584" s="111"/>
      <c r="U584" s="32">
        <f t="shared" si="169"/>
        <v>0</v>
      </c>
      <c r="V584" s="280">
        <v>9</v>
      </c>
      <c r="W584" s="133" t="s">
        <v>249</v>
      </c>
      <c r="X584" s="215"/>
      <c r="Y584" s="294">
        <v>47239</v>
      </c>
      <c r="Z584" s="177"/>
    </row>
    <row r="585" spans="1:26" ht="12.75" customHeight="1">
      <c r="A585" s="309" t="s">
        <v>1891</v>
      </c>
      <c r="B585" s="310"/>
      <c r="C585" s="310"/>
      <c r="D585" s="311">
        <v>5999076241569</v>
      </c>
      <c r="E585" s="309">
        <v>19080010000</v>
      </c>
      <c r="F585" s="309">
        <v>2106909200</v>
      </c>
      <c r="G585" s="102" t="s">
        <v>170</v>
      </c>
      <c r="H585" s="81" t="s">
        <v>241</v>
      </c>
      <c r="I585" s="160" t="s">
        <v>1158</v>
      </c>
      <c r="J585" s="144" t="s">
        <v>870</v>
      </c>
      <c r="K585" s="145"/>
      <c r="L585" s="121">
        <v>12</v>
      </c>
      <c r="M585" s="206">
        <v>35.630136986301366</v>
      </c>
      <c r="N585" s="73"/>
      <c r="O585" s="197">
        <f t="shared" si="167"/>
        <v>1510.7178082191781</v>
      </c>
      <c r="P585" s="174">
        <v>1.25</v>
      </c>
      <c r="Q585" s="174">
        <f>M585*0.8*P585</f>
        <v>35.630136986301366</v>
      </c>
      <c r="R585" s="173">
        <f t="shared" si="166"/>
        <v>1888.3972602739725</v>
      </c>
      <c r="S585" s="173">
        <f>R585-O585</f>
        <v>377.67945205479441</v>
      </c>
      <c r="T585" s="153"/>
      <c r="U585" s="32">
        <f t="shared" si="169"/>
        <v>0</v>
      </c>
      <c r="V585" s="280">
        <v>14</v>
      </c>
      <c r="W585" s="133" t="s">
        <v>249</v>
      </c>
      <c r="X585" s="217"/>
      <c r="Y585" s="294">
        <v>47239</v>
      </c>
      <c r="Z585" s="182"/>
    </row>
    <row r="586" spans="1:26" s="2" customFormat="1" ht="13.5" customHeight="1">
      <c r="A586" s="309" t="s">
        <v>3528</v>
      </c>
      <c r="B586" s="310"/>
      <c r="C586" s="310">
        <v>1948742</v>
      </c>
      <c r="D586" s="311">
        <v>5999076261888</v>
      </c>
      <c r="E586" s="318">
        <v>19099010000</v>
      </c>
      <c r="F586" s="315">
        <v>2106909200</v>
      </c>
      <c r="G586" s="129" t="s">
        <v>170</v>
      </c>
      <c r="H586" s="81" t="s">
        <v>241</v>
      </c>
      <c r="I586" s="62" t="s">
        <v>3531</v>
      </c>
      <c r="J586" s="105" t="s">
        <v>498</v>
      </c>
      <c r="K586" s="43"/>
      <c r="L586" s="15">
        <v>12</v>
      </c>
      <c r="M586" s="206">
        <v>10.89490410958904</v>
      </c>
      <c r="N586" s="73"/>
      <c r="O586" s="197">
        <f t="shared" si="167"/>
        <v>461.94393424657528</v>
      </c>
      <c r="P586" s="174">
        <v>1.4</v>
      </c>
      <c r="Q586" s="174">
        <f>M586*0.8*P586</f>
        <v>12.202292602739725</v>
      </c>
      <c r="R586" s="173">
        <f t="shared" si="166"/>
        <v>646.72150794520542</v>
      </c>
      <c r="S586" s="173">
        <f>R586-O586</f>
        <v>184.77757369863014</v>
      </c>
      <c r="T586" s="153"/>
      <c r="U586" s="32">
        <f t="shared" si="169"/>
        <v>0</v>
      </c>
      <c r="V586" s="280">
        <v>1</v>
      </c>
      <c r="W586" s="137"/>
      <c r="X586" s="217"/>
      <c r="Y586" s="294">
        <v>46569</v>
      </c>
      <c r="Z586" s="178"/>
    </row>
    <row r="587" spans="1:26" s="46" customFormat="1" ht="12.75" customHeight="1">
      <c r="A587" s="309" t="s">
        <v>1893</v>
      </c>
      <c r="B587" s="314"/>
      <c r="C587" s="314">
        <v>1023880</v>
      </c>
      <c r="D587" s="311">
        <v>5999076240487</v>
      </c>
      <c r="E587" s="309">
        <v>19078010000</v>
      </c>
      <c r="F587" s="309">
        <v>2106909200</v>
      </c>
      <c r="G587" s="5" t="s">
        <v>170</v>
      </c>
      <c r="H587" s="81" t="s">
        <v>241</v>
      </c>
      <c r="I587" s="160" t="s">
        <v>917</v>
      </c>
      <c r="J587" s="316" t="s">
        <v>486</v>
      </c>
      <c r="K587" s="43"/>
      <c r="L587" s="12">
        <v>12</v>
      </c>
      <c r="M587" s="206">
        <v>8.8521095890410955</v>
      </c>
      <c r="N587" s="73"/>
      <c r="O587" s="197">
        <f t="shared" si="167"/>
        <v>375.32944657534244</v>
      </c>
      <c r="P587" s="174">
        <v>1.5</v>
      </c>
      <c r="Q587" s="174">
        <f t="shared" si="165"/>
        <v>10.622531506849315</v>
      </c>
      <c r="R587" s="173">
        <f t="shared" si="166"/>
        <v>562.99416986301367</v>
      </c>
      <c r="S587" s="173">
        <f t="shared" si="152"/>
        <v>187.66472328767122</v>
      </c>
      <c r="T587" s="111"/>
      <c r="U587" s="32">
        <f t="shared" si="169"/>
        <v>0</v>
      </c>
      <c r="V587" s="280">
        <v>8</v>
      </c>
      <c r="W587" s="133" t="s">
        <v>249</v>
      </c>
      <c r="X587" s="215"/>
      <c r="Y587" s="294">
        <v>47150</v>
      </c>
      <c r="Z587" s="177"/>
    </row>
    <row r="588" spans="1:26" s="46" customFormat="1" ht="12.75" customHeight="1">
      <c r="A588" s="309" t="s">
        <v>1895</v>
      </c>
      <c r="B588" s="278">
        <v>81096037</v>
      </c>
      <c r="C588" s="278">
        <v>993893</v>
      </c>
      <c r="D588" s="311">
        <v>5999076234363</v>
      </c>
      <c r="E588" s="309">
        <v>19025010031</v>
      </c>
      <c r="F588" s="315">
        <v>2106909200</v>
      </c>
      <c r="G588" s="5" t="s">
        <v>170</v>
      </c>
      <c r="H588" s="81" t="s">
        <v>241</v>
      </c>
      <c r="I588" s="160" t="s">
        <v>367</v>
      </c>
      <c r="J588" s="316" t="s">
        <v>486</v>
      </c>
      <c r="K588" s="43"/>
      <c r="L588" s="12">
        <v>12</v>
      </c>
      <c r="M588" s="206">
        <v>13.69780821917808</v>
      </c>
      <c r="N588" s="73"/>
      <c r="O588" s="197">
        <f t="shared" si="167"/>
        <v>580.78706849315063</v>
      </c>
      <c r="P588" s="174">
        <v>1.35</v>
      </c>
      <c r="Q588" s="174">
        <f t="shared" si="165"/>
        <v>14.793632876712328</v>
      </c>
      <c r="R588" s="173">
        <f t="shared" si="166"/>
        <v>784.06254246575338</v>
      </c>
      <c r="S588" s="173">
        <f t="shared" ref="S588:S666" si="173">R588-O588</f>
        <v>203.27547397260275</v>
      </c>
      <c r="T588" s="111"/>
      <c r="U588" s="32">
        <f t="shared" si="169"/>
        <v>0</v>
      </c>
      <c r="V588" s="280" t="s">
        <v>4119</v>
      </c>
      <c r="W588" s="156" t="s">
        <v>254</v>
      </c>
      <c r="X588" s="215"/>
      <c r="Y588" s="294">
        <v>47300</v>
      </c>
      <c r="Z588" s="177"/>
    </row>
    <row r="589" spans="1:26" s="9" customFormat="1" ht="12.75" customHeight="1">
      <c r="A589" s="309" t="s">
        <v>3629</v>
      </c>
      <c r="B589" s="314"/>
      <c r="C589" s="314">
        <v>1948743</v>
      </c>
      <c r="D589" s="311">
        <v>5999076264551</v>
      </c>
      <c r="E589" s="309">
        <v>19104010000</v>
      </c>
      <c r="F589" s="315">
        <v>2106909200</v>
      </c>
      <c r="G589" s="5" t="s">
        <v>170</v>
      </c>
      <c r="H589" s="8" t="s">
        <v>241</v>
      </c>
      <c r="I589" s="62" t="s">
        <v>3630</v>
      </c>
      <c r="J589" s="105" t="s">
        <v>486</v>
      </c>
      <c r="K589" s="43"/>
      <c r="L589" s="12">
        <v>12</v>
      </c>
      <c r="M589" s="206">
        <v>24.144657534246576</v>
      </c>
      <c r="N589" s="73"/>
      <c r="O589" s="197">
        <f>(M589+M589*N589)*$Y$3*(1-$Y$2/100)</f>
        <v>1023.7334794520548</v>
      </c>
      <c r="P589" s="174">
        <v>1.25</v>
      </c>
      <c r="Q589" s="174">
        <f t="shared" ref="Q589:Q591" si="174">M589*0.8*P589</f>
        <v>24.144657534246576</v>
      </c>
      <c r="R589" s="173">
        <f t="shared" si="166"/>
        <v>1279.6668493150685</v>
      </c>
      <c r="S589" s="173">
        <f t="shared" ref="S589:S591" si="175">R589-O589</f>
        <v>255.9333698630137</v>
      </c>
      <c r="T589" s="111"/>
      <c r="U589" s="32">
        <f>O589*T589</f>
        <v>0</v>
      </c>
      <c r="V589" s="280">
        <v>44</v>
      </c>
      <c r="W589" s="137"/>
      <c r="X589" s="215"/>
      <c r="Y589" s="294">
        <v>46966</v>
      </c>
      <c r="Z589" s="192"/>
    </row>
    <row r="590" spans="1:26" s="46" customFormat="1" ht="12.75" customHeight="1">
      <c r="A590" s="309" t="s">
        <v>3925</v>
      </c>
      <c r="B590" s="314"/>
      <c r="C590" s="314"/>
      <c r="D590" s="311">
        <v>5999076265138</v>
      </c>
      <c r="E590" s="309">
        <v>19108010000</v>
      </c>
      <c r="F590" s="315">
        <v>2106909200</v>
      </c>
      <c r="G590" s="5" t="s">
        <v>170</v>
      </c>
      <c r="H590" s="81" t="s">
        <v>241</v>
      </c>
      <c r="I590" s="62" t="s">
        <v>3926</v>
      </c>
      <c r="J590" s="54" t="s">
        <v>486</v>
      </c>
      <c r="K590" s="43"/>
      <c r="L590" s="93">
        <v>12</v>
      </c>
      <c r="M590" s="206">
        <v>22.803287671232876</v>
      </c>
      <c r="N590" s="73"/>
      <c r="O590" s="197">
        <f>(M590+M590*N590)*$Y$3*(1-$Y$2/100)</f>
        <v>966.85939726027391</v>
      </c>
      <c r="P590" s="174">
        <v>1.25</v>
      </c>
      <c r="Q590" s="174">
        <f t="shared" si="174"/>
        <v>22.80328767123288</v>
      </c>
      <c r="R590" s="173">
        <f t="shared" si="166"/>
        <v>1208.5742465753426</v>
      </c>
      <c r="S590" s="173">
        <f t="shared" si="175"/>
        <v>241.7148493150687</v>
      </c>
      <c r="T590" s="111"/>
      <c r="U590" s="32">
        <f>O590*T590</f>
        <v>0</v>
      </c>
      <c r="V590" s="280" t="s">
        <v>4119</v>
      </c>
      <c r="W590" s="137"/>
      <c r="X590" s="215"/>
      <c r="Y590" s="294">
        <v>47150</v>
      </c>
      <c r="Z590" s="151"/>
    </row>
    <row r="591" spans="1:26" s="46" customFormat="1" ht="12.75" customHeight="1">
      <c r="A591" s="309" t="s">
        <v>3927</v>
      </c>
      <c r="B591" s="314"/>
      <c r="C591" s="314"/>
      <c r="D591" s="311">
        <v>5999076265008</v>
      </c>
      <c r="E591" s="309">
        <v>19106010000</v>
      </c>
      <c r="F591" s="315">
        <v>2106909200</v>
      </c>
      <c r="G591" s="5" t="s">
        <v>170</v>
      </c>
      <c r="H591" s="81" t="s">
        <v>241</v>
      </c>
      <c r="I591" s="62" t="s">
        <v>3928</v>
      </c>
      <c r="J591" s="54" t="s">
        <v>486</v>
      </c>
      <c r="K591" s="43"/>
      <c r="L591" s="93">
        <v>12</v>
      </c>
      <c r="M591" s="206">
        <v>17.735890410958902</v>
      </c>
      <c r="N591" s="73"/>
      <c r="O591" s="197">
        <f>(M591+M591*N591)*$Y$3*(1-$Y$2/100)</f>
        <v>752.00175342465752</v>
      </c>
      <c r="P591" s="174">
        <v>1.3</v>
      </c>
      <c r="Q591" s="174">
        <f t="shared" si="174"/>
        <v>18.445326027397261</v>
      </c>
      <c r="R591" s="173">
        <f t="shared" si="166"/>
        <v>977.60227945205486</v>
      </c>
      <c r="S591" s="173">
        <f t="shared" si="175"/>
        <v>225.60052602739734</v>
      </c>
      <c r="T591" s="111"/>
      <c r="U591" s="32">
        <f>O591*T591</f>
        <v>0</v>
      </c>
      <c r="V591" s="280" t="s">
        <v>4119</v>
      </c>
      <c r="W591" s="137"/>
      <c r="X591" s="215"/>
      <c r="Y591" s="294">
        <v>47239</v>
      </c>
      <c r="Z591" s="151"/>
    </row>
    <row r="592" spans="1:26" s="2" customFormat="1" ht="12.75" customHeight="1">
      <c r="A592" s="309" t="s">
        <v>4007</v>
      </c>
      <c r="B592" s="314"/>
      <c r="C592" s="314"/>
      <c r="D592" s="311">
        <v>5999076268085</v>
      </c>
      <c r="E592" s="309">
        <v>19113010000</v>
      </c>
      <c r="F592" s="315">
        <v>2106909200</v>
      </c>
      <c r="G592" s="80" t="s">
        <v>170</v>
      </c>
      <c r="H592" s="81" t="s">
        <v>241</v>
      </c>
      <c r="I592" s="160" t="s">
        <v>3988</v>
      </c>
      <c r="J592" s="316" t="s">
        <v>483</v>
      </c>
      <c r="K592" s="43"/>
      <c r="L592" s="78">
        <v>12</v>
      </c>
      <c r="M592" s="206">
        <v>9.1213150684931499</v>
      </c>
      <c r="N592" s="73"/>
      <c r="O592" s="197">
        <f>(M592+M592*N592)*$Y$3*(1-$Y$2/100)</f>
        <v>386.7437589041096</v>
      </c>
      <c r="P592" s="174">
        <v>1.5</v>
      </c>
      <c r="Q592" s="174">
        <f>M592*0.8*P592</f>
        <v>10.94557808219178</v>
      </c>
      <c r="R592" s="173">
        <f>Q592*53</f>
        <v>580.11563835616437</v>
      </c>
      <c r="S592" s="173">
        <f>R592-O592</f>
        <v>193.37187945205477</v>
      </c>
      <c r="T592" s="111"/>
      <c r="U592" s="32">
        <f>O592*T592</f>
        <v>0</v>
      </c>
      <c r="V592" s="280">
        <v>30</v>
      </c>
      <c r="W592" s="137"/>
      <c r="X592" s="215"/>
      <c r="Y592" s="294">
        <v>47270</v>
      </c>
      <c r="Z592" s="199"/>
    </row>
    <row r="593" spans="1:26" s="46" customFormat="1" ht="12.75" customHeight="1">
      <c r="A593" s="309" t="s">
        <v>1897</v>
      </c>
      <c r="B593" s="310">
        <v>81154217</v>
      </c>
      <c r="C593" s="314">
        <v>993919</v>
      </c>
      <c r="D593" s="311">
        <v>5999076234110</v>
      </c>
      <c r="E593" s="309">
        <v>19031010031</v>
      </c>
      <c r="F593" s="315">
        <v>2106909200</v>
      </c>
      <c r="G593" s="5" t="s">
        <v>170</v>
      </c>
      <c r="H593" s="81" t="s">
        <v>241</v>
      </c>
      <c r="I593" s="62" t="s">
        <v>368</v>
      </c>
      <c r="J593" s="104" t="s">
        <v>476</v>
      </c>
      <c r="K593" s="43"/>
      <c r="L593" s="16">
        <v>12</v>
      </c>
      <c r="M593" s="206">
        <v>9.0421369863013705</v>
      </c>
      <c r="N593" s="73"/>
      <c r="O593" s="197">
        <f t="shared" si="167"/>
        <v>383.38660821917813</v>
      </c>
      <c r="P593" s="174">
        <v>1.5</v>
      </c>
      <c r="Q593" s="174">
        <f t="shared" si="165"/>
        <v>10.850564383561645</v>
      </c>
      <c r="R593" s="173">
        <f t="shared" si="166"/>
        <v>575.07991232876714</v>
      </c>
      <c r="S593" s="173">
        <f t="shared" si="173"/>
        <v>191.69330410958901</v>
      </c>
      <c r="T593" s="111"/>
      <c r="U593" s="32">
        <f t="shared" si="169"/>
        <v>0</v>
      </c>
      <c r="V593" s="280">
        <v>32</v>
      </c>
      <c r="W593" s="155" t="s">
        <v>253</v>
      </c>
      <c r="X593" s="215"/>
      <c r="Y593" s="294">
        <v>47209</v>
      </c>
      <c r="Z593" s="177"/>
    </row>
    <row r="594" spans="1:26" s="46" customFormat="1" ht="12.75" customHeight="1">
      <c r="A594" s="309" t="s">
        <v>1898</v>
      </c>
      <c r="B594" s="314"/>
      <c r="C594" s="314">
        <v>1023884</v>
      </c>
      <c r="D594" s="311">
        <v>5999076235049</v>
      </c>
      <c r="E594" s="309">
        <v>19067010000</v>
      </c>
      <c r="F594" s="315">
        <v>2106909200</v>
      </c>
      <c r="G594" s="5" t="s">
        <v>170</v>
      </c>
      <c r="H594" s="81" t="s">
        <v>241</v>
      </c>
      <c r="I594" s="62" t="s">
        <v>676</v>
      </c>
      <c r="J594" s="104" t="s">
        <v>486</v>
      </c>
      <c r="K594" s="43"/>
      <c r="L594" s="16">
        <v>12</v>
      </c>
      <c r="M594" s="206">
        <v>14.806301369863014</v>
      </c>
      <c r="N594" s="73"/>
      <c r="O594" s="197">
        <f t="shared" si="167"/>
        <v>627.78717808219187</v>
      </c>
      <c r="P594" s="174">
        <v>1.35</v>
      </c>
      <c r="Q594" s="174">
        <f t="shared" si="165"/>
        <v>15.990805479452057</v>
      </c>
      <c r="R594" s="173">
        <f t="shared" si="166"/>
        <v>847.51269041095895</v>
      </c>
      <c r="S594" s="173">
        <f t="shared" si="173"/>
        <v>219.72551232876708</v>
      </c>
      <c r="T594" s="111"/>
      <c r="U594" s="32">
        <f t="shared" si="169"/>
        <v>0</v>
      </c>
      <c r="V594" s="280">
        <v>8</v>
      </c>
      <c r="W594" s="134" t="s">
        <v>250</v>
      </c>
      <c r="X594" s="215"/>
      <c r="Y594" s="294">
        <v>47150</v>
      </c>
      <c r="Z594" s="177"/>
    </row>
    <row r="595" spans="1:26" s="46" customFormat="1" ht="12.75" customHeight="1">
      <c r="A595" s="309" t="s">
        <v>1899</v>
      </c>
      <c r="B595" s="314"/>
      <c r="C595" s="314">
        <v>1023885</v>
      </c>
      <c r="D595" s="311">
        <v>5999076257362</v>
      </c>
      <c r="E595" s="309">
        <v>19083010040</v>
      </c>
      <c r="F595" s="309">
        <v>2106909200</v>
      </c>
      <c r="G595" s="5" t="s">
        <v>170</v>
      </c>
      <c r="H595" s="81" t="s">
        <v>241</v>
      </c>
      <c r="I595" s="160" t="s">
        <v>1389</v>
      </c>
      <c r="J595" s="104" t="s">
        <v>483</v>
      </c>
      <c r="K595" s="43"/>
      <c r="L595" s="12">
        <v>12</v>
      </c>
      <c r="M595" s="206">
        <v>13.69780821917808</v>
      </c>
      <c r="N595" s="73"/>
      <c r="O595" s="197">
        <f t="shared" si="167"/>
        <v>580.78706849315063</v>
      </c>
      <c r="P595" s="174">
        <v>1.35</v>
      </c>
      <c r="Q595" s="174">
        <f>M595*0.8*P595</f>
        <v>14.793632876712328</v>
      </c>
      <c r="R595" s="173">
        <f t="shared" si="166"/>
        <v>784.06254246575338</v>
      </c>
      <c r="S595" s="173">
        <f>R595-O595</f>
        <v>203.27547397260275</v>
      </c>
      <c r="T595" s="111"/>
      <c r="U595" s="32">
        <f t="shared" si="169"/>
        <v>0</v>
      </c>
      <c r="V595" s="280">
        <v>10</v>
      </c>
      <c r="W595" s="137"/>
      <c r="X595" s="215"/>
      <c r="Y595" s="294">
        <v>46447</v>
      </c>
      <c r="Z595" s="177"/>
    </row>
    <row r="596" spans="1:26" s="46" customFormat="1" ht="12.75" customHeight="1">
      <c r="A596" s="309" t="s">
        <v>1900</v>
      </c>
      <c r="B596" s="314"/>
      <c r="C596" s="314">
        <v>1023886</v>
      </c>
      <c r="D596" s="311">
        <v>5999076245673</v>
      </c>
      <c r="E596" s="309">
        <v>19072010040</v>
      </c>
      <c r="F596" s="315">
        <v>2106909200</v>
      </c>
      <c r="G596" s="5" t="s">
        <v>170</v>
      </c>
      <c r="H596" s="81" t="s">
        <v>241</v>
      </c>
      <c r="I596" s="160" t="s">
        <v>823</v>
      </c>
      <c r="J596" s="104" t="s">
        <v>483</v>
      </c>
      <c r="K596" s="43"/>
      <c r="L596" s="12">
        <v>12</v>
      </c>
      <c r="M596" s="206">
        <v>14.806301369863014</v>
      </c>
      <c r="N596" s="73"/>
      <c r="O596" s="197">
        <f t="shared" si="167"/>
        <v>627.78717808219187</v>
      </c>
      <c r="P596" s="174">
        <v>1.35</v>
      </c>
      <c r="Q596" s="174">
        <f t="shared" si="165"/>
        <v>15.990805479452057</v>
      </c>
      <c r="R596" s="173">
        <f t="shared" si="166"/>
        <v>847.51269041095895</v>
      </c>
      <c r="S596" s="173">
        <f t="shared" si="173"/>
        <v>219.72551232876708</v>
      </c>
      <c r="T596" s="111"/>
      <c r="U596" s="32">
        <f t="shared" si="169"/>
        <v>0</v>
      </c>
      <c r="V596" s="280">
        <v>23</v>
      </c>
      <c r="W596" s="134" t="s">
        <v>250</v>
      </c>
      <c r="X596" s="215"/>
      <c r="Y596" s="294">
        <v>47178</v>
      </c>
      <c r="Z596" s="177"/>
    </row>
    <row r="597" spans="1:26" s="46" customFormat="1" ht="12.75" customHeight="1">
      <c r="A597" s="309" t="s">
        <v>1901</v>
      </c>
      <c r="B597" s="314">
        <v>80998649</v>
      </c>
      <c r="C597" s="314">
        <v>993896</v>
      </c>
      <c r="D597" s="311">
        <v>5999076245635</v>
      </c>
      <c r="E597" s="309">
        <v>19033010040</v>
      </c>
      <c r="F597" s="315">
        <v>2106909200</v>
      </c>
      <c r="G597" s="5" t="s">
        <v>170</v>
      </c>
      <c r="H597" s="81" t="s">
        <v>241</v>
      </c>
      <c r="I597" s="62" t="s">
        <v>693</v>
      </c>
      <c r="J597" s="104" t="s">
        <v>483</v>
      </c>
      <c r="K597" s="43"/>
      <c r="L597" s="12">
        <v>12</v>
      </c>
      <c r="M597" s="206">
        <v>9.0421369863013705</v>
      </c>
      <c r="N597" s="73"/>
      <c r="O597" s="197">
        <f t="shared" si="167"/>
        <v>383.38660821917813</v>
      </c>
      <c r="P597" s="174">
        <v>1.5</v>
      </c>
      <c r="Q597" s="174">
        <f t="shared" si="165"/>
        <v>10.850564383561645</v>
      </c>
      <c r="R597" s="173">
        <f t="shared" si="166"/>
        <v>575.07991232876714</v>
      </c>
      <c r="S597" s="173">
        <f t="shared" si="173"/>
        <v>191.69330410958901</v>
      </c>
      <c r="T597" s="111"/>
      <c r="U597" s="32">
        <f t="shared" si="169"/>
        <v>0</v>
      </c>
      <c r="V597" s="280">
        <v>45</v>
      </c>
      <c r="W597" s="156" t="s">
        <v>254</v>
      </c>
      <c r="X597" s="215"/>
      <c r="Y597" s="294">
        <v>47270</v>
      </c>
      <c r="Z597" s="177"/>
    </row>
    <row r="598" spans="1:26" s="46" customFormat="1" ht="12.75" customHeight="1">
      <c r="A598" s="309" t="s">
        <v>1902</v>
      </c>
      <c r="B598" s="278">
        <v>81096038</v>
      </c>
      <c r="C598" s="278">
        <v>1023854</v>
      </c>
      <c r="D598" s="311">
        <v>5999076257607</v>
      </c>
      <c r="E598" s="309">
        <v>19034010050</v>
      </c>
      <c r="F598" s="315">
        <v>2106909200</v>
      </c>
      <c r="G598" s="5" t="s">
        <v>170</v>
      </c>
      <c r="H598" s="81" t="s">
        <v>241</v>
      </c>
      <c r="I598" s="62" t="s">
        <v>409</v>
      </c>
      <c r="J598" s="104" t="s">
        <v>488</v>
      </c>
      <c r="K598" s="43"/>
      <c r="L598" s="12">
        <v>12</v>
      </c>
      <c r="M598" s="206">
        <v>7.7277808219178068</v>
      </c>
      <c r="N598" s="73"/>
      <c r="O598" s="197">
        <f t="shared" si="167"/>
        <v>327.657906849315</v>
      </c>
      <c r="P598" s="174">
        <v>1.6</v>
      </c>
      <c r="Q598" s="174">
        <f t="shared" si="165"/>
        <v>9.8915594520547927</v>
      </c>
      <c r="R598" s="173">
        <f t="shared" si="166"/>
        <v>524.25265095890404</v>
      </c>
      <c r="S598" s="173">
        <f t="shared" si="173"/>
        <v>196.59474410958904</v>
      </c>
      <c r="T598" s="111"/>
      <c r="U598" s="32">
        <f t="shared" si="169"/>
        <v>0</v>
      </c>
      <c r="V598" s="280" t="s">
        <v>4119</v>
      </c>
      <c r="W598" s="154" t="s">
        <v>255</v>
      </c>
      <c r="X598" s="215"/>
      <c r="Y598" s="294">
        <v>47270</v>
      </c>
      <c r="Z598" s="177"/>
    </row>
    <row r="599" spans="1:26" s="3" customFormat="1" ht="12.75" customHeight="1">
      <c r="A599" s="309" t="s">
        <v>3315</v>
      </c>
      <c r="B599" s="314"/>
      <c r="C599" s="314"/>
      <c r="D599" s="311">
        <v>5999076261901</v>
      </c>
      <c r="E599" s="309">
        <v>19038010040</v>
      </c>
      <c r="F599" s="315">
        <v>2106909200</v>
      </c>
      <c r="G599" s="5" t="s">
        <v>170</v>
      </c>
      <c r="H599" s="81" t="s">
        <v>241</v>
      </c>
      <c r="I599" s="62" t="s">
        <v>3324</v>
      </c>
      <c r="J599" s="54" t="s">
        <v>485</v>
      </c>
      <c r="K599" s="5"/>
      <c r="L599" s="18">
        <v>20</v>
      </c>
      <c r="M599" s="206">
        <v>11.829205479452055</v>
      </c>
      <c r="N599" s="73"/>
      <c r="O599" s="197">
        <f t="shared" si="167"/>
        <v>501.55831232876722</v>
      </c>
      <c r="P599" s="174">
        <v>1.4</v>
      </c>
      <c r="Q599" s="174">
        <f>M599*0.8*P599</f>
        <v>13.248710136986302</v>
      </c>
      <c r="R599" s="173">
        <f t="shared" si="166"/>
        <v>702.18163726027399</v>
      </c>
      <c r="S599" s="173">
        <f>R599-O599</f>
        <v>200.62332493150677</v>
      </c>
      <c r="T599" s="111"/>
      <c r="U599" s="32">
        <f t="shared" si="169"/>
        <v>0</v>
      </c>
      <c r="V599" s="280">
        <v>9</v>
      </c>
      <c r="W599" s="133" t="s">
        <v>249</v>
      </c>
      <c r="X599" s="215"/>
      <c r="Y599" s="294">
        <v>46844</v>
      </c>
      <c r="Z599" s="183"/>
    </row>
    <row r="600" spans="1:26" s="46" customFormat="1" ht="12.75" customHeight="1">
      <c r="A600" s="309" t="s">
        <v>1903</v>
      </c>
      <c r="B600" s="314"/>
      <c r="C600" s="314">
        <v>993920</v>
      </c>
      <c r="D600" s="311">
        <v>5999076236213</v>
      </c>
      <c r="E600" s="309">
        <v>19036010031</v>
      </c>
      <c r="F600" s="315">
        <v>2106909200</v>
      </c>
      <c r="G600" s="5" t="s">
        <v>170</v>
      </c>
      <c r="H600" s="81" t="s">
        <v>241</v>
      </c>
      <c r="I600" s="62" t="s">
        <v>708</v>
      </c>
      <c r="J600" s="54" t="s">
        <v>501</v>
      </c>
      <c r="K600" s="43"/>
      <c r="L600" s="17">
        <v>12</v>
      </c>
      <c r="M600" s="206">
        <v>22.803287671232876</v>
      </c>
      <c r="N600" s="73"/>
      <c r="O600" s="197">
        <f t="shared" si="167"/>
        <v>966.85939726027391</v>
      </c>
      <c r="P600" s="174">
        <v>1.25</v>
      </c>
      <c r="Q600" s="174">
        <f t="shared" si="165"/>
        <v>22.80328767123288</v>
      </c>
      <c r="R600" s="173">
        <f t="shared" si="166"/>
        <v>1208.5742465753426</v>
      </c>
      <c r="S600" s="173">
        <f t="shared" si="173"/>
        <v>241.7148493150687</v>
      </c>
      <c r="T600" s="111"/>
      <c r="U600" s="32">
        <f t="shared" si="169"/>
        <v>0</v>
      </c>
      <c r="V600" s="280">
        <v>14</v>
      </c>
      <c r="W600" s="155" t="s">
        <v>253</v>
      </c>
      <c r="X600" s="215"/>
      <c r="Y600" s="294">
        <v>47178</v>
      </c>
      <c r="Z600" s="177"/>
    </row>
    <row r="601" spans="1:26" s="46" customFormat="1" ht="12.75" customHeight="1">
      <c r="A601" s="309" t="s">
        <v>1904</v>
      </c>
      <c r="B601" s="314">
        <v>80998645</v>
      </c>
      <c r="C601" s="314">
        <v>993894</v>
      </c>
      <c r="D601" s="311">
        <v>5999076236220</v>
      </c>
      <c r="E601" s="309">
        <v>19036020031</v>
      </c>
      <c r="F601" s="315">
        <v>2106909200</v>
      </c>
      <c r="G601" s="5" t="s">
        <v>170</v>
      </c>
      <c r="H601" s="81" t="s">
        <v>241</v>
      </c>
      <c r="I601" s="62" t="s">
        <v>708</v>
      </c>
      <c r="J601" s="104" t="s">
        <v>476</v>
      </c>
      <c r="K601" s="43"/>
      <c r="L601" s="17">
        <v>12</v>
      </c>
      <c r="M601" s="206">
        <v>11.829205479452055</v>
      </c>
      <c r="N601" s="73"/>
      <c r="O601" s="197">
        <f t="shared" si="167"/>
        <v>501.55831232876722</v>
      </c>
      <c r="P601" s="174">
        <v>1.4</v>
      </c>
      <c r="Q601" s="174">
        <f t="shared" si="165"/>
        <v>13.248710136986302</v>
      </c>
      <c r="R601" s="173">
        <f t="shared" si="166"/>
        <v>702.18163726027399</v>
      </c>
      <c r="S601" s="173">
        <f t="shared" si="173"/>
        <v>200.62332493150677</v>
      </c>
      <c r="T601" s="111"/>
      <c r="U601" s="32">
        <f t="shared" si="169"/>
        <v>0</v>
      </c>
      <c r="V601" s="280" t="s">
        <v>4119</v>
      </c>
      <c r="W601" s="156" t="s">
        <v>254</v>
      </c>
      <c r="X601" s="215"/>
      <c r="Y601" s="294">
        <v>47178</v>
      </c>
      <c r="Z601" s="177"/>
    </row>
    <row r="602" spans="1:26" s="46" customFormat="1" ht="12.75" customHeight="1">
      <c r="A602" s="309" t="s">
        <v>1905</v>
      </c>
      <c r="B602" s="310">
        <v>81154219</v>
      </c>
      <c r="C602" s="314">
        <v>707043</v>
      </c>
      <c r="D602" s="311">
        <v>5999076236237</v>
      </c>
      <c r="E602" s="309">
        <v>19036030031</v>
      </c>
      <c r="F602" s="315">
        <v>2106909200</v>
      </c>
      <c r="G602" s="5" t="s">
        <v>170</v>
      </c>
      <c r="H602" s="81" t="s">
        <v>241</v>
      </c>
      <c r="I602" s="62" t="s">
        <v>708</v>
      </c>
      <c r="J602" s="104" t="s">
        <v>488</v>
      </c>
      <c r="K602" s="43"/>
      <c r="L602" s="17">
        <v>12</v>
      </c>
      <c r="M602" s="206">
        <v>4.9407123287671242</v>
      </c>
      <c r="N602" s="73"/>
      <c r="O602" s="197">
        <f t="shared" si="167"/>
        <v>209.48620273972608</v>
      </c>
      <c r="P602" s="174">
        <v>1.7</v>
      </c>
      <c r="Q602" s="174">
        <f t="shared" si="165"/>
        <v>6.7193687671232896</v>
      </c>
      <c r="R602" s="173">
        <f t="shared" si="166"/>
        <v>356.12654465753434</v>
      </c>
      <c r="S602" s="173">
        <f t="shared" si="173"/>
        <v>146.64034191780826</v>
      </c>
      <c r="T602" s="111"/>
      <c r="U602" s="32">
        <f t="shared" si="169"/>
        <v>0</v>
      </c>
      <c r="V602" s="280">
        <v>20</v>
      </c>
      <c r="W602" s="155" t="s">
        <v>253</v>
      </c>
      <c r="X602" s="215"/>
      <c r="Y602" s="294">
        <v>47178</v>
      </c>
      <c r="Z602" s="177"/>
    </row>
    <row r="603" spans="1:26" s="2" customFormat="1" ht="12.75" customHeight="1">
      <c r="A603" s="309" t="s">
        <v>1906</v>
      </c>
      <c r="B603" s="314">
        <v>80998647</v>
      </c>
      <c r="C603" s="314">
        <v>993897</v>
      </c>
      <c r="D603" s="311">
        <v>5999076236534</v>
      </c>
      <c r="E603" s="309">
        <v>19069010100</v>
      </c>
      <c r="F603" s="309">
        <v>2106909200</v>
      </c>
      <c r="G603" s="80" t="s">
        <v>170</v>
      </c>
      <c r="H603" s="81" t="s">
        <v>241</v>
      </c>
      <c r="I603" s="62" t="s">
        <v>469</v>
      </c>
      <c r="J603" s="316" t="s">
        <v>487</v>
      </c>
      <c r="K603" s="43" t="s">
        <v>94</v>
      </c>
      <c r="L603" s="78">
        <v>12</v>
      </c>
      <c r="M603" s="206">
        <v>4.0064109589041088</v>
      </c>
      <c r="N603" s="73"/>
      <c r="O603" s="197">
        <f t="shared" si="167"/>
        <v>169.87182465753423</v>
      </c>
      <c r="P603" s="174">
        <v>1.7</v>
      </c>
      <c r="Q603" s="174">
        <f>M603*0.8*P603</f>
        <v>5.4487189041095885</v>
      </c>
      <c r="R603" s="173">
        <f t="shared" si="166"/>
        <v>288.78210191780818</v>
      </c>
      <c r="S603" s="173">
        <f>R603-O603</f>
        <v>118.91027726027394</v>
      </c>
      <c r="T603" s="111"/>
      <c r="U603" s="32">
        <f t="shared" si="169"/>
        <v>0</v>
      </c>
      <c r="V603" s="280">
        <v>26</v>
      </c>
      <c r="W603" s="156" t="s">
        <v>254</v>
      </c>
      <c r="X603" s="215"/>
      <c r="Y603" s="294">
        <v>46813</v>
      </c>
      <c r="Z603" s="199"/>
    </row>
    <row r="604" spans="1:26" s="46" customFormat="1" ht="12.75" customHeight="1">
      <c r="A604" s="309" t="s">
        <v>1907</v>
      </c>
      <c r="B604" s="310">
        <v>81154220</v>
      </c>
      <c r="C604" s="314">
        <v>993921</v>
      </c>
      <c r="D604" s="311">
        <v>5999076225965</v>
      </c>
      <c r="E604" s="309">
        <v>19040010001</v>
      </c>
      <c r="F604" s="315">
        <v>2106909200</v>
      </c>
      <c r="G604" s="5" t="s">
        <v>170</v>
      </c>
      <c r="H604" s="81" t="s">
        <v>241</v>
      </c>
      <c r="I604" s="62" t="s">
        <v>65</v>
      </c>
      <c r="J604" s="104" t="s">
        <v>476</v>
      </c>
      <c r="K604" s="43"/>
      <c r="L604" s="12">
        <v>12</v>
      </c>
      <c r="M604" s="206">
        <v>15.740602739726025</v>
      </c>
      <c r="N604" s="73"/>
      <c r="O604" s="197">
        <f t="shared" si="167"/>
        <v>667.40155616438358</v>
      </c>
      <c r="P604" s="174">
        <v>1.35</v>
      </c>
      <c r="Q604" s="174">
        <f t="shared" si="165"/>
        <v>16.999850958904108</v>
      </c>
      <c r="R604" s="173">
        <f t="shared" si="166"/>
        <v>900.9921008219178</v>
      </c>
      <c r="S604" s="173">
        <f t="shared" si="173"/>
        <v>233.59054465753422</v>
      </c>
      <c r="T604" s="111"/>
      <c r="U604" s="32">
        <f t="shared" si="169"/>
        <v>0</v>
      </c>
      <c r="V604" s="280">
        <v>8</v>
      </c>
      <c r="W604" s="136" t="s">
        <v>251</v>
      </c>
      <c r="X604" s="215"/>
      <c r="Y604" s="294">
        <v>47209</v>
      </c>
      <c r="Z604" s="177"/>
    </row>
    <row r="605" spans="1:26" s="46" customFormat="1" ht="12.75" customHeight="1">
      <c r="A605" s="309" t="s">
        <v>1908</v>
      </c>
      <c r="B605" s="278">
        <v>81096039</v>
      </c>
      <c r="C605" s="278">
        <v>993898</v>
      </c>
      <c r="D605" s="311">
        <v>5999076239641</v>
      </c>
      <c r="E605" s="309">
        <v>19039010032</v>
      </c>
      <c r="F605" s="315">
        <v>2106909200</v>
      </c>
      <c r="G605" s="5" t="s">
        <v>170</v>
      </c>
      <c r="H605" s="81" t="s">
        <v>241</v>
      </c>
      <c r="I605" s="62" t="s">
        <v>805</v>
      </c>
      <c r="J605" s="316" t="s">
        <v>483</v>
      </c>
      <c r="K605" s="43"/>
      <c r="L605" s="13">
        <v>12</v>
      </c>
      <c r="M605" s="206">
        <v>9.0421369863013705</v>
      </c>
      <c r="N605" s="73"/>
      <c r="O605" s="197">
        <f t="shared" si="167"/>
        <v>383.38660821917813</v>
      </c>
      <c r="P605" s="174">
        <v>1.5</v>
      </c>
      <c r="Q605" s="174">
        <f t="shared" si="165"/>
        <v>10.850564383561645</v>
      </c>
      <c r="R605" s="173">
        <f t="shared" si="166"/>
        <v>575.07991232876714</v>
      </c>
      <c r="S605" s="173">
        <f t="shared" si="173"/>
        <v>191.69330410958901</v>
      </c>
      <c r="T605" s="111"/>
      <c r="U605" s="32">
        <f t="shared" si="169"/>
        <v>0</v>
      </c>
      <c r="V605" s="280">
        <v>33</v>
      </c>
      <c r="W605" s="155" t="s">
        <v>253</v>
      </c>
      <c r="X605" s="215"/>
      <c r="Y605" s="294">
        <v>47239</v>
      </c>
      <c r="Z605" s="177"/>
    </row>
    <row r="606" spans="1:26" s="46" customFormat="1" ht="12.75" customHeight="1">
      <c r="A606" s="309" t="s">
        <v>1909</v>
      </c>
      <c r="B606" s="314"/>
      <c r="C606" s="314">
        <v>1023887</v>
      </c>
      <c r="D606" s="311">
        <v>5999076239634</v>
      </c>
      <c r="E606" s="309">
        <v>19039020032</v>
      </c>
      <c r="F606" s="315">
        <v>2106909200</v>
      </c>
      <c r="G606" s="5" t="s">
        <v>170</v>
      </c>
      <c r="H606" s="81" t="s">
        <v>241</v>
      </c>
      <c r="I606" s="62" t="s">
        <v>805</v>
      </c>
      <c r="J606" s="104" t="s">
        <v>485</v>
      </c>
      <c r="K606" s="43"/>
      <c r="L606" s="13">
        <v>12</v>
      </c>
      <c r="M606" s="206">
        <v>13.69780821917808</v>
      </c>
      <c r="N606" s="73"/>
      <c r="O606" s="197">
        <f t="shared" si="167"/>
        <v>580.78706849315063</v>
      </c>
      <c r="P606" s="174">
        <v>1.35</v>
      </c>
      <c r="Q606" s="174">
        <f t="shared" si="165"/>
        <v>14.793632876712328</v>
      </c>
      <c r="R606" s="173">
        <f t="shared" si="166"/>
        <v>784.06254246575338</v>
      </c>
      <c r="S606" s="173">
        <f t="shared" si="173"/>
        <v>203.27547397260275</v>
      </c>
      <c r="T606" s="111"/>
      <c r="U606" s="32">
        <f t="shared" si="169"/>
        <v>0</v>
      </c>
      <c r="V606" s="280"/>
      <c r="W606" s="136" t="s">
        <v>251</v>
      </c>
      <c r="X606" s="215"/>
      <c r="Y606" s="294"/>
      <c r="Z606" s="177"/>
    </row>
    <row r="607" spans="1:26" s="46" customFormat="1" ht="12.75" customHeight="1">
      <c r="A607" s="309" t="s">
        <v>3929</v>
      </c>
      <c r="B607" s="314"/>
      <c r="C607" s="314"/>
      <c r="D607" s="311">
        <v>5999076265015</v>
      </c>
      <c r="E607" s="309">
        <v>19107010000</v>
      </c>
      <c r="F607" s="315">
        <v>2106909200</v>
      </c>
      <c r="G607" s="5" t="s">
        <v>170</v>
      </c>
      <c r="H607" s="81" t="s">
        <v>241</v>
      </c>
      <c r="I607" s="62" t="s">
        <v>3930</v>
      </c>
      <c r="J607" s="54" t="s">
        <v>486</v>
      </c>
      <c r="K607" s="43"/>
      <c r="L607" s="93">
        <v>12</v>
      </c>
      <c r="M607" s="206">
        <v>15.740602739726025</v>
      </c>
      <c r="N607" s="73"/>
      <c r="O607" s="197">
        <f>(M607+M607*N607)*$Y$3*(1-$Y$2/100)</f>
        <v>667.40155616438358</v>
      </c>
      <c r="P607" s="174">
        <v>1.35</v>
      </c>
      <c r="Q607" s="174">
        <f>M607*0.8*P607</f>
        <v>16.999850958904108</v>
      </c>
      <c r="R607" s="173">
        <f>Q607*53</f>
        <v>900.9921008219178</v>
      </c>
      <c r="S607" s="173">
        <f>R607-O607</f>
        <v>233.59054465753422</v>
      </c>
      <c r="T607" s="111"/>
      <c r="U607" s="32">
        <f>O607*T607</f>
        <v>0</v>
      </c>
      <c r="V607" s="280">
        <v>21</v>
      </c>
      <c r="W607" s="137"/>
      <c r="X607" s="215"/>
      <c r="Y607" s="294">
        <v>47119</v>
      </c>
      <c r="Z607" s="151"/>
    </row>
    <row r="608" spans="1:26" s="46" customFormat="1" ht="12.75" customHeight="1">
      <c r="A608" s="309" t="s">
        <v>3931</v>
      </c>
      <c r="B608" s="314"/>
      <c r="C608" s="314"/>
      <c r="D608" s="311">
        <v>5999076270286</v>
      </c>
      <c r="E608" s="309">
        <v>19115010000</v>
      </c>
      <c r="F608" s="315">
        <v>2106909200</v>
      </c>
      <c r="G608" s="5" t="s">
        <v>170</v>
      </c>
      <c r="H608" s="81" t="s">
        <v>241</v>
      </c>
      <c r="I608" s="62" t="s">
        <v>3932</v>
      </c>
      <c r="J608" s="54" t="s">
        <v>483</v>
      </c>
      <c r="K608" s="43"/>
      <c r="L608" s="93">
        <v>12</v>
      </c>
      <c r="M608" s="206">
        <v>9.1213150684931499</v>
      </c>
      <c r="N608" s="73"/>
      <c r="O608" s="197">
        <f>(M608+M608*N608)*$Y$3*(1-$Y$2/100)</f>
        <v>386.7437589041096</v>
      </c>
      <c r="P608" s="174">
        <v>1.5</v>
      </c>
      <c r="Q608" s="174">
        <f>M608*0.8*P608</f>
        <v>10.94557808219178</v>
      </c>
      <c r="R608" s="173">
        <f>Q608*53</f>
        <v>580.11563835616437</v>
      </c>
      <c r="S608" s="173">
        <f>R608-O608</f>
        <v>193.37187945205477</v>
      </c>
      <c r="T608" s="111"/>
      <c r="U608" s="32">
        <f>O608*T608</f>
        <v>0</v>
      </c>
      <c r="V608" s="280">
        <v>31</v>
      </c>
      <c r="W608" s="137"/>
      <c r="X608" s="215"/>
      <c r="Y608" s="294">
        <v>47239</v>
      </c>
      <c r="Z608" s="151"/>
    </row>
    <row r="609" spans="1:26" s="46" customFormat="1" ht="12.75" customHeight="1">
      <c r="A609" s="309" t="s">
        <v>1910</v>
      </c>
      <c r="B609" s="314">
        <v>80998640</v>
      </c>
      <c r="C609" s="314">
        <v>993899</v>
      </c>
      <c r="D609" s="311">
        <v>5999076256860</v>
      </c>
      <c r="E609" s="309">
        <v>19058010040</v>
      </c>
      <c r="F609" s="315">
        <v>2106909200</v>
      </c>
      <c r="G609" s="5" t="s">
        <v>170</v>
      </c>
      <c r="H609" s="81" t="s">
        <v>241</v>
      </c>
      <c r="I609" s="62" t="s">
        <v>1402</v>
      </c>
      <c r="J609" s="104" t="s">
        <v>483</v>
      </c>
      <c r="K609" s="43"/>
      <c r="L609" s="12">
        <v>12</v>
      </c>
      <c r="M609" s="206">
        <v>6.9835068493150683</v>
      </c>
      <c r="N609" s="73"/>
      <c r="O609" s="197">
        <f t="shared" si="167"/>
        <v>296.10069041095892</v>
      </c>
      <c r="P609" s="174">
        <v>1.6</v>
      </c>
      <c r="Q609" s="174">
        <f>M609*0.8*P609</f>
        <v>8.9388887671232879</v>
      </c>
      <c r="R609" s="173">
        <f t="shared" si="166"/>
        <v>473.76110465753425</v>
      </c>
      <c r="S609" s="173">
        <f>R609-O609</f>
        <v>177.66041424657533</v>
      </c>
      <c r="T609" s="111"/>
      <c r="U609" s="32">
        <f t="shared" si="169"/>
        <v>0</v>
      </c>
      <c r="V609" s="280">
        <v>15</v>
      </c>
      <c r="W609" s="156" t="s">
        <v>254</v>
      </c>
      <c r="X609" s="215"/>
      <c r="Y609" s="294">
        <v>47270</v>
      </c>
      <c r="Z609" s="151"/>
    </row>
    <row r="610" spans="1:26" s="47" customFormat="1" ht="12.75" customHeight="1">
      <c r="A610" s="309" t="s">
        <v>1911</v>
      </c>
      <c r="B610" s="314"/>
      <c r="C610" s="314"/>
      <c r="D610" s="311">
        <v>5999076252299</v>
      </c>
      <c r="E610" s="309">
        <v>20028010100</v>
      </c>
      <c r="F610" s="315">
        <v>1806310000</v>
      </c>
      <c r="G610" s="5" t="s">
        <v>170</v>
      </c>
      <c r="H610" s="81" t="s">
        <v>161</v>
      </c>
      <c r="I610" s="262" t="s">
        <v>1241</v>
      </c>
      <c r="J610" s="104" t="s">
        <v>600</v>
      </c>
      <c r="K610" s="43"/>
      <c r="L610" s="290">
        <v>16</v>
      </c>
      <c r="M610" s="206">
        <v>2.0586301369863014</v>
      </c>
      <c r="N610" s="73"/>
      <c r="O610" s="197">
        <f t="shared" si="167"/>
        <v>87.285917808219182</v>
      </c>
      <c r="P610" s="174">
        <v>1.4</v>
      </c>
      <c r="Q610" s="174">
        <f>M610*0.8*P610</f>
        <v>2.3056657534246572</v>
      </c>
      <c r="R610" s="173">
        <f t="shared" si="166"/>
        <v>122.20028493150683</v>
      </c>
      <c r="S610" s="173">
        <f t="shared" ref="S610" si="176">R610-O610</f>
        <v>34.914367123287647</v>
      </c>
      <c r="T610" s="153"/>
      <c r="U610" s="32">
        <f t="shared" si="169"/>
        <v>0</v>
      </c>
      <c r="V610" s="280">
        <v>15</v>
      </c>
      <c r="W610" s="133" t="s">
        <v>249</v>
      </c>
      <c r="X610" s="215"/>
      <c r="Y610" s="294">
        <v>46388</v>
      </c>
      <c r="Z610" s="20"/>
    </row>
    <row r="611" spans="1:26" s="46" customFormat="1" ht="12.75" customHeight="1">
      <c r="A611" s="309" t="s">
        <v>1912</v>
      </c>
      <c r="B611" s="314"/>
      <c r="C611" s="314"/>
      <c r="D611" s="311">
        <v>5999076254668</v>
      </c>
      <c r="E611" s="309">
        <v>20028010200</v>
      </c>
      <c r="F611" s="315">
        <v>1806310000</v>
      </c>
      <c r="G611" s="5" t="s">
        <v>170</v>
      </c>
      <c r="H611" s="81" t="s">
        <v>161</v>
      </c>
      <c r="I611" s="262" t="s">
        <v>1348</v>
      </c>
      <c r="J611" s="104" t="s">
        <v>600</v>
      </c>
      <c r="K611" s="43"/>
      <c r="L611" s="12">
        <v>16</v>
      </c>
      <c r="M611" s="206">
        <v>2.0586301369863014</v>
      </c>
      <c r="N611" s="73"/>
      <c r="O611" s="197">
        <f t="shared" si="167"/>
        <v>87.285917808219182</v>
      </c>
      <c r="P611" s="174">
        <v>1.4</v>
      </c>
      <c r="Q611" s="174">
        <f>M611*0.8*P611</f>
        <v>2.3056657534246572</v>
      </c>
      <c r="R611" s="173">
        <f t="shared" si="166"/>
        <v>122.20028493150683</v>
      </c>
      <c r="S611" s="173">
        <f>R611-O611</f>
        <v>34.914367123287647</v>
      </c>
      <c r="T611" s="111"/>
      <c r="U611" s="32">
        <f t="shared" si="169"/>
        <v>0</v>
      </c>
      <c r="V611" s="280">
        <v>15</v>
      </c>
      <c r="W611" s="133" t="s">
        <v>249</v>
      </c>
      <c r="X611" s="215"/>
      <c r="Y611" s="294">
        <v>46388</v>
      </c>
      <c r="Z611" s="151"/>
    </row>
    <row r="612" spans="1:26" s="46" customFormat="1" ht="12.75" customHeight="1">
      <c r="A612" s="309" t="s">
        <v>1913</v>
      </c>
      <c r="B612" s="310">
        <v>81154222</v>
      </c>
      <c r="C612" s="314">
        <v>985214</v>
      </c>
      <c r="D612" s="311">
        <v>5999076253883</v>
      </c>
      <c r="E612" s="309">
        <v>20001020240</v>
      </c>
      <c r="F612" s="315">
        <v>1806310000</v>
      </c>
      <c r="G612" s="5" t="s">
        <v>170</v>
      </c>
      <c r="H612" s="81" t="s">
        <v>161</v>
      </c>
      <c r="I612" s="262" t="s">
        <v>429</v>
      </c>
      <c r="J612" s="104" t="s">
        <v>629</v>
      </c>
      <c r="K612" s="43" t="s">
        <v>16</v>
      </c>
      <c r="L612" s="13">
        <v>32</v>
      </c>
      <c r="M612" s="206">
        <v>1.235178082191781</v>
      </c>
      <c r="N612" s="73"/>
      <c r="O612" s="197">
        <f t="shared" si="167"/>
        <v>52.37155068493152</v>
      </c>
      <c r="P612" s="174">
        <v>1.4</v>
      </c>
      <c r="Q612" s="174">
        <f t="shared" si="165"/>
        <v>1.3833994520547948</v>
      </c>
      <c r="R612" s="173">
        <f t="shared" si="166"/>
        <v>73.320170958904129</v>
      </c>
      <c r="S612" s="173">
        <f t="shared" si="173"/>
        <v>20.948620273972608</v>
      </c>
      <c r="T612" s="111"/>
      <c r="U612" s="32">
        <f t="shared" si="169"/>
        <v>0</v>
      </c>
      <c r="V612" s="280">
        <v>21</v>
      </c>
      <c r="W612" s="156" t="s">
        <v>254</v>
      </c>
      <c r="X612" s="218"/>
      <c r="Y612" s="294">
        <v>46447</v>
      </c>
      <c r="Z612" s="199"/>
    </row>
    <row r="613" spans="1:26" s="46" customFormat="1" ht="12.75" customHeight="1">
      <c r="A613" s="309" t="s">
        <v>1914</v>
      </c>
      <c r="B613" s="314"/>
      <c r="C613" s="314"/>
      <c r="D613" s="311">
        <v>5999076245079</v>
      </c>
      <c r="E613" s="309">
        <v>20025010100</v>
      </c>
      <c r="F613" s="315">
        <v>1904209900</v>
      </c>
      <c r="G613" s="5" t="s">
        <v>170</v>
      </c>
      <c r="H613" s="81" t="s">
        <v>161</v>
      </c>
      <c r="I613" s="262" t="s">
        <v>1130</v>
      </c>
      <c r="J613" s="104" t="s">
        <v>630</v>
      </c>
      <c r="K613" s="43" t="s">
        <v>42</v>
      </c>
      <c r="L613" s="93">
        <v>20</v>
      </c>
      <c r="M613" s="206">
        <v>1.7760730593607306</v>
      </c>
      <c r="N613" s="289"/>
      <c r="O613" s="197">
        <f t="shared" si="167"/>
        <v>75.305497716894976</v>
      </c>
      <c r="P613" s="174">
        <v>1.4</v>
      </c>
      <c r="Q613" s="174">
        <f>M613*0.8*P613</f>
        <v>1.9892018264840183</v>
      </c>
      <c r="R613" s="173">
        <f t="shared" si="166"/>
        <v>105.42769680365298</v>
      </c>
      <c r="S613" s="173">
        <f>R613-O613</f>
        <v>30.122199086758002</v>
      </c>
      <c r="T613" s="111"/>
      <c r="U613" s="32">
        <f t="shared" si="169"/>
        <v>0</v>
      </c>
      <c r="V613" s="280"/>
      <c r="W613" s="134" t="s">
        <v>250</v>
      </c>
      <c r="X613" s="215"/>
      <c r="Y613" s="20"/>
      <c r="Z613" s="151"/>
    </row>
    <row r="614" spans="1:26" s="46" customFormat="1" ht="13.5" customHeight="1">
      <c r="A614" s="309" t="s">
        <v>1915</v>
      </c>
      <c r="B614" s="314">
        <v>81036985</v>
      </c>
      <c r="C614" s="314">
        <v>985216</v>
      </c>
      <c r="D614" s="311">
        <v>5999076206230</v>
      </c>
      <c r="E614" s="309">
        <v>20003010100</v>
      </c>
      <c r="F614" s="315">
        <v>1904201000</v>
      </c>
      <c r="G614" s="5" t="s">
        <v>170</v>
      </c>
      <c r="H614" s="81" t="s">
        <v>161</v>
      </c>
      <c r="I614" s="262" t="s">
        <v>470</v>
      </c>
      <c r="J614" s="104" t="s">
        <v>630</v>
      </c>
      <c r="K614" s="43" t="s">
        <v>42</v>
      </c>
      <c r="L614" s="13">
        <v>20</v>
      </c>
      <c r="M614" s="206">
        <v>1.7760730593607306</v>
      </c>
      <c r="N614" s="374">
        <v>-0.2</v>
      </c>
      <c r="O614" s="197">
        <f t="shared" si="167"/>
        <v>60.244398173515982</v>
      </c>
      <c r="P614" s="174">
        <v>1.4</v>
      </c>
      <c r="Q614" s="174">
        <f t="shared" si="165"/>
        <v>1.9892018264840183</v>
      </c>
      <c r="R614" s="173">
        <f t="shared" si="166"/>
        <v>105.42769680365298</v>
      </c>
      <c r="S614" s="173">
        <f t="shared" si="173"/>
        <v>45.183298630136996</v>
      </c>
      <c r="T614" s="111"/>
      <c r="U614" s="32">
        <f t="shared" si="169"/>
        <v>0</v>
      </c>
      <c r="V614" s="280">
        <v>24</v>
      </c>
      <c r="W614" s="156" t="s">
        <v>254</v>
      </c>
      <c r="X614" s="215"/>
      <c r="Y614" s="375">
        <v>46327</v>
      </c>
      <c r="Z614" s="177"/>
    </row>
    <row r="615" spans="1:26" s="46" customFormat="1" ht="12.75" customHeight="1">
      <c r="A615" s="309" t="s">
        <v>1916</v>
      </c>
      <c r="B615" s="314"/>
      <c r="C615" s="314">
        <v>985217</v>
      </c>
      <c r="D615" s="311">
        <v>5999076223183</v>
      </c>
      <c r="E615" s="309">
        <v>20003010600</v>
      </c>
      <c r="F615" s="315">
        <v>1806310000</v>
      </c>
      <c r="G615" s="5" t="s">
        <v>170</v>
      </c>
      <c r="H615" s="81" t="s">
        <v>161</v>
      </c>
      <c r="I615" s="262" t="s">
        <v>470</v>
      </c>
      <c r="J615" s="104" t="s">
        <v>630</v>
      </c>
      <c r="K615" s="43" t="s">
        <v>144</v>
      </c>
      <c r="L615" s="12">
        <v>20</v>
      </c>
      <c r="M615" s="206">
        <v>1.7760730593607306</v>
      </c>
      <c r="N615" s="73"/>
      <c r="O615" s="197">
        <f t="shared" si="167"/>
        <v>75.305497716894976</v>
      </c>
      <c r="P615" s="174">
        <v>1.4</v>
      </c>
      <c r="Q615" s="174">
        <f t="shared" ref="Q615" si="177">M615*0.8*P615</f>
        <v>1.9892018264840183</v>
      </c>
      <c r="R615" s="173">
        <f t="shared" si="166"/>
        <v>105.42769680365298</v>
      </c>
      <c r="S615" s="173">
        <f t="shared" ref="S615" si="178">R615-O615</f>
        <v>30.122199086758002</v>
      </c>
      <c r="T615" s="111"/>
      <c r="U615" s="32">
        <f t="shared" si="169"/>
        <v>0</v>
      </c>
      <c r="V615" s="280">
        <v>18</v>
      </c>
      <c r="W615" s="156" t="s">
        <v>254</v>
      </c>
      <c r="X615" s="215"/>
      <c r="Y615" s="294">
        <v>46478</v>
      </c>
      <c r="Z615" s="151"/>
    </row>
    <row r="616" spans="1:26" s="46" customFormat="1" ht="13.5" customHeight="1">
      <c r="A616" s="309" t="s">
        <v>1917</v>
      </c>
      <c r="B616" s="314">
        <v>81036988</v>
      </c>
      <c r="C616" s="314">
        <v>985218</v>
      </c>
      <c r="D616" s="311">
        <v>5999076223176</v>
      </c>
      <c r="E616" s="309">
        <v>20003010500</v>
      </c>
      <c r="F616" s="315">
        <v>1904201000</v>
      </c>
      <c r="G616" s="5" t="s">
        <v>170</v>
      </c>
      <c r="H616" s="81" t="s">
        <v>161</v>
      </c>
      <c r="I616" s="262" t="s">
        <v>470</v>
      </c>
      <c r="J616" s="104" t="s">
        <v>630</v>
      </c>
      <c r="K616" s="43" t="s">
        <v>295</v>
      </c>
      <c r="L616" s="13">
        <v>20</v>
      </c>
      <c r="M616" s="206">
        <v>1.7760730593607306</v>
      </c>
      <c r="N616" s="73"/>
      <c r="O616" s="197">
        <f t="shared" si="167"/>
        <v>75.305497716894976</v>
      </c>
      <c r="P616" s="174">
        <v>1.4</v>
      </c>
      <c r="Q616" s="174">
        <f>M616*0.8*P616</f>
        <v>1.9892018264840183</v>
      </c>
      <c r="R616" s="173">
        <f t="shared" si="166"/>
        <v>105.42769680365298</v>
      </c>
      <c r="S616" s="173">
        <f>R616-O616</f>
        <v>30.122199086758002</v>
      </c>
      <c r="T616" s="111"/>
      <c r="U616" s="32">
        <f t="shared" si="169"/>
        <v>0</v>
      </c>
      <c r="V616" s="280"/>
      <c r="W616" s="155" t="s">
        <v>253</v>
      </c>
      <c r="X616" s="215"/>
      <c r="Y616" s="294"/>
      <c r="Z616" s="199"/>
    </row>
    <row r="617" spans="1:26" s="46" customFormat="1" ht="14.25" customHeight="1">
      <c r="A617" s="309" t="s">
        <v>1918</v>
      </c>
      <c r="B617" s="314">
        <v>81036986</v>
      </c>
      <c r="C617" s="314">
        <v>985219</v>
      </c>
      <c r="D617" s="311">
        <v>5999076206704</v>
      </c>
      <c r="E617" s="309">
        <v>20003010200</v>
      </c>
      <c r="F617" s="309">
        <v>1904201000</v>
      </c>
      <c r="G617" s="5" t="s">
        <v>170</v>
      </c>
      <c r="H617" s="81" t="s">
        <v>161</v>
      </c>
      <c r="I617" s="262" t="s">
        <v>470</v>
      </c>
      <c r="J617" s="104" t="s">
        <v>630</v>
      </c>
      <c r="K617" s="43" t="s">
        <v>27</v>
      </c>
      <c r="L617" s="13">
        <v>20</v>
      </c>
      <c r="M617" s="206">
        <v>1.7760730593607306</v>
      </c>
      <c r="N617" s="73"/>
      <c r="O617" s="197">
        <f t="shared" si="167"/>
        <v>75.305497716894976</v>
      </c>
      <c r="P617" s="174">
        <v>1.4</v>
      </c>
      <c r="Q617" s="174">
        <f t="shared" si="165"/>
        <v>1.9892018264840183</v>
      </c>
      <c r="R617" s="173">
        <f t="shared" si="166"/>
        <v>105.42769680365298</v>
      </c>
      <c r="S617" s="173">
        <f t="shared" si="173"/>
        <v>30.122199086758002</v>
      </c>
      <c r="T617" s="111"/>
      <c r="U617" s="32">
        <f t="shared" si="169"/>
        <v>0</v>
      </c>
      <c r="V617" s="280">
        <v>14</v>
      </c>
      <c r="W617" s="156" t="s">
        <v>254</v>
      </c>
      <c r="X617" s="215"/>
      <c r="Y617" s="294">
        <v>46508</v>
      </c>
      <c r="Z617" s="199"/>
    </row>
    <row r="618" spans="1:26" s="46" customFormat="1" ht="13.5" customHeight="1">
      <c r="A618" s="309" t="s">
        <v>1919</v>
      </c>
      <c r="B618" s="314">
        <v>81036987</v>
      </c>
      <c r="C618" s="314">
        <v>985220</v>
      </c>
      <c r="D618" s="311">
        <v>5999076206247</v>
      </c>
      <c r="E618" s="309">
        <v>20003010400</v>
      </c>
      <c r="F618" s="315">
        <v>1904209900</v>
      </c>
      <c r="G618" s="5" t="s">
        <v>170</v>
      </c>
      <c r="H618" s="81" t="s">
        <v>161</v>
      </c>
      <c r="I618" s="262" t="s">
        <v>471</v>
      </c>
      <c r="J618" s="104" t="s">
        <v>630</v>
      </c>
      <c r="K618" s="43" t="s">
        <v>2</v>
      </c>
      <c r="L618" s="13">
        <v>20</v>
      </c>
      <c r="M618" s="206">
        <v>1.7760730593607306</v>
      </c>
      <c r="N618" s="374">
        <v>-0.2</v>
      </c>
      <c r="O618" s="197">
        <f t="shared" si="167"/>
        <v>60.244398173515982</v>
      </c>
      <c r="P618" s="174">
        <v>1.4</v>
      </c>
      <c r="Q618" s="174">
        <f t="shared" ref="Q618" si="179">M618*0.8*P618</f>
        <v>1.9892018264840183</v>
      </c>
      <c r="R618" s="173">
        <f t="shared" si="166"/>
        <v>105.42769680365298</v>
      </c>
      <c r="S618" s="173">
        <f t="shared" ref="S618" si="180">R618-O618</f>
        <v>45.183298630136996</v>
      </c>
      <c r="T618" s="111"/>
      <c r="U618" s="32">
        <f t="shared" si="169"/>
        <v>0</v>
      </c>
      <c r="V618" s="280">
        <v>10</v>
      </c>
      <c r="W618" s="156" t="s">
        <v>254</v>
      </c>
      <c r="X618" s="215"/>
      <c r="Y618" s="375">
        <v>46327</v>
      </c>
      <c r="Z618" s="199"/>
    </row>
    <row r="619" spans="1:26" s="46" customFormat="1" ht="13.5" customHeight="1">
      <c r="A619" s="309" t="s">
        <v>1920</v>
      </c>
      <c r="B619" s="314">
        <v>81036990</v>
      </c>
      <c r="C619" s="314">
        <v>985222</v>
      </c>
      <c r="D619" s="311">
        <v>5999076236770</v>
      </c>
      <c r="E619" s="309">
        <v>20019020700</v>
      </c>
      <c r="F619" s="309">
        <v>1806310000</v>
      </c>
      <c r="G619" s="5" t="s">
        <v>170</v>
      </c>
      <c r="H619" s="81" t="s">
        <v>161</v>
      </c>
      <c r="I619" s="262" t="s">
        <v>687</v>
      </c>
      <c r="J619" s="104" t="s">
        <v>633</v>
      </c>
      <c r="K619" s="43" t="s">
        <v>422</v>
      </c>
      <c r="L619" s="13">
        <v>20</v>
      </c>
      <c r="M619" s="206">
        <v>1.441041095890411</v>
      </c>
      <c r="N619" s="289"/>
      <c r="O619" s="197">
        <f t="shared" si="167"/>
        <v>61.100142465753429</v>
      </c>
      <c r="P619" s="174">
        <v>1.4</v>
      </c>
      <c r="Q619" s="174">
        <f t="shared" si="165"/>
        <v>1.6139660273972602</v>
      </c>
      <c r="R619" s="173">
        <f t="shared" si="166"/>
        <v>85.540199452054793</v>
      </c>
      <c r="S619" s="173">
        <f t="shared" si="173"/>
        <v>24.440056986301364</v>
      </c>
      <c r="T619" s="111"/>
      <c r="U619" s="32">
        <f t="shared" si="169"/>
        <v>0</v>
      </c>
      <c r="V619" s="280" t="s">
        <v>4119</v>
      </c>
      <c r="W619" s="155" t="s">
        <v>253</v>
      </c>
      <c r="X619" s="215"/>
      <c r="Y619" s="20">
        <v>46388</v>
      </c>
      <c r="Z619" s="185"/>
    </row>
    <row r="620" spans="1:26" s="46" customFormat="1" ht="13.5" customHeight="1">
      <c r="A620" s="309" t="s">
        <v>1921</v>
      </c>
      <c r="B620" s="314">
        <v>80998631</v>
      </c>
      <c r="C620" s="314">
        <v>985223</v>
      </c>
      <c r="D620" s="311">
        <v>5999076236640</v>
      </c>
      <c r="E620" s="309">
        <v>20019010200</v>
      </c>
      <c r="F620" s="315">
        <v>1806310000</v>
      </c>
      <c r="G620" s="5" t="s">
        <v>170</v>
      </c>
      <c r="H620" s="92" t="s">
        <v>161</v>
      </c>
      <c r="I620" s="262" t="s">
        <v>687</v>
      </c>
      <c r="J620" s="104" t="s">
        <v>630</v>
      </c>
      <c r="K620" s="43" t="s">
        <v>473</v>
      </c>
      <c r="L620" s="13">
        <v>16</v>
      </c>
      <c r="M620" s="206">
        <v>2.2644931506849315</v>
      </c>
      <c r="N620" s="73"/>
      <c r="O620" s="197">
        <f t="shared" si="167"/>
        <v>96.014509589041097</v>
      </c>
      <c r="P620" s="174">
        <v>1.4</v>
      </c>
      <c r="Q620" s="174">
        <f t="shared" si="165"/>
        <v>2.5362323287671233</v>
      </c>
      <c r="R620" s="173">
        <f t="shared" si="166"/>
        <v>134.42031342465754</v>
      </c>
      <c r="S620" s="173">
        <f t="shared" si="173"/>
        <v>38.405803835616439</v>
      </c>
      <c r="T620" s="111"/>
      <c r="U620" s="32">
        <f t="shared" si="169"/>
        <v>0</v>
      </c>
      <c r="V620" s="280" t="s">
        <v>4119</v>
      </c>
      <c r="W620" s="154" t="s">
        <v>255</v>
      </c>
      <c r="X620" s="215"/>
      <c r="Y620" s="294">
        <v>46388</v>
      </c>
      <c r="Z620" s="199"/>
    </row>
    <row r="621" spans="1:26" s="46" customFormat="1" ht="13.5" customHeight="1">
      <c r="A621" s="309" t="s">
        <v>1922</v>
      </c>
      <c r="B621" s="314">
        <v>80998634</v>
      </c>
      <c r="C621" s="314">
        <v>985225</v>
      </c>
      <c r="D621" s="311">
        <v>5999076236671</v>
      </c>
      <c r="E621" s="309">
        <v>20019010500</v>
      </c>
      <c r="F621" s="315">
        <v>1806310000</v>
      </c>
      <c r="G621" s="5" t="s">
        <v>170</v>
      </c>
      <c r="H621" s="92" t="s">
        <v>161</v>
      </c>
      <c r="I621" s="262" t="s">
        <v>687</v>
      </c>
      <c r="J621" s="104" t="s">
        <v>630</v>
      </c>
      <c r="K621" s="43" t="s">
        <v>474</v>
      </c>
      <c r="L621" s="13">
        <v>16</v>
      </c>
      <c r="M621" s="206">
        <v>2.2644931506849315</v>
      </c>
      <c r="N621" s="291">
        <v>-0.1</v>
      </c>
      <c r="O621" s="197">
        <f t="shared" si="167"/>
        <v>86.413058630136987</v>
      </c>
      <c r="P621" s="174">
        <v>1.4</v>
      </c>
      <c r="Q621" s="174">
        <f t="shared" si="165"/>
        <v>2.5362323287671233</v>
      </c>
      <c r="R621" s="173">
        <f t="shared" si="166"/>
        <v>134.42031342465754</v>
      </c>
      <c r="S621" s="173">
        <f t="shared" si="173"/>
        <v>48.007254794520549</v>
      </c>
      <c r="T621" s="111"/>
      <c r="U621" s="32">
        <f t="shared" si="169"/>
        <v>0</v>
      </c>
      <c r="V621" s="280" t="s">
        <v>4119</v>
      </c>
      <c r="W621" s="154" t="s">
        <v>255</v>
      </c>
      <c r="X621" s="215"/>
      <c r="Y621" s="292">
        <v>46357</v>
      </c>
      <c r="Z621" s="177"/>
    </row>
    <row r="622" spans="1:26" s="46" customFormat="1" ht="13.5" customHeight="1">
      <c r="A622" s="309" t="s">
        <v>1923</v>
      </c>
      <c r="B622" s="314">
        <v>80998635</v>
      </c>
      <c r="C622" s="314">
        <v>985226</v>
      </c>
      <c r="D622" s="311">
        <v>5999076236688</v>
      </c>
      <c r="E622" s="309">
        <v>20019010600</v>
      </c>
      <c r="F622" s="315">
        <v>1806310000</v>
      </c>
      <c r="G622" s="5" t="s">
        <v>170</v>
      </c>
      <c r="H622" s="92" t="s">
        <v>161</v>
      </c>
      <c r="I622" s="262" t="s">
        <v>687</v>
      </c>
      <c r="J622" s="104" t="s">
        <v>630</v>
      </c>
      <c r="K622" s="43" t="s">
        <v>214</v>
      </c>
      <c r="L622" s="13">
        <v>16</v>
      </c>
      <c r="M622" s="206">
        <v>2.2644931506849315</v>
      </c>
      <c r="N622" s="291">
        <v>-0.1</v>
      </c>
      <c r="O622" s="197">
        <f t="shared" si="167"/>
        <v>86.413058630136987</v>
      </c>
      <c r="P622" s="174">
        <v>1.4</v>
      </c>
      <c r="Q622" s="174">
        <f t="shared" si="165"/>
        <v>2.5362323287671233</v>
      </c>
      <c r="R622" s="173">
        <f t="shared" si="166"/>
        <v>134.42031342465754</v>
      </c>
      <c r="S622" s="173">
        <f t="shared" si="173"/>
        <v>48.007254794520549</v>
      </c>
      <c r="T622" s="111"/>
      <c r="U622" s="32">
        <f t="shared" si="169"/>
        <v>0</v>
      </c>
      <c r="V622" s="280" t="s">
        <v>4119</v>
      </c>
      <c r="W622" s="156" t="s">
        <v>254</v>
      </c>
      <c r="X622" s="215"/>
      <c r="Y622" s="292">
        <v>46357</v>
      </c>
      <c r="Z622" s="199"/>
    </row>
    <row r="623" spans="1:26" s="46" customFormat="1" ht="13.5" customHeight="1">
      <c r="A623" s="309" t="s">
        <v>1924</v>
      </c>
      <c r="B623" s="314">
        <v>80996982</v>
      </c>
      <c r="C623" s="314">
        <v>985229</v>
      </c>
      <c r="D623" s="311">
        <v>5999076264377</v>
      </c>
      <c r="E623" s="309">
        <v>20022010540</v>
      </c>
      <c r="F623" s="315">
        <v>1806310000</v>
      </c>
      <c r="G623" s="5" t="s">
        <v>170</v>
      </c>
      <c r="H623" s="28" t="s">
        <v>161</v>
      </c>
      <c r="I623" s="262" t="s">
        <v>3688</v>
      </c>
      <c r="J623" s="104" t="s">
        <v>631</v>
      </c>
      <c r="K623" s="43" t="s">
        <v>883</v>
      </c>
      <c r="L623" s="13">
        <v>20</v>
      </c>
      <c r="M623" s="206">
        <v>2.2644931506849315</v>
      </c>
      <c r="N623" s="291">
        <v>-0.1</v>
      </c>
      <c r="O623" s="197">
        <f t="shared" si="167"/>
        <v>86.413058630136987</v>
      </c>
      <c r="P623" s="174">
        <v>1.4</v>
      </c>
      <c r="Q623" s="174">
        <f t="shared" si="165"/>
        <v>2.5362323287671233</v>
      </c>
      <c r="R623" s="173">
        <f t="shared" si="166"/>
        <v>134.42031342465754</v>
      </c>
      <c r="S623" s="173">
        <f t="shared" si="173"/>
        <v>48.007254794520549</v>
      </c>
      <c r="T623" s="111"/>
      <c r="U623" s="32">
        <f t="shared" si="169"/>
        <v>0</v>
      </c>
      <c r="V623" s="280" t="s">
        <v>4119</v>
      </c>
      <c r="W623" s="155" t="s">
        <v>253</v>
      </c>
      <c r="X623" s="215"/>
      <c r="Y623" s="292">
        <v>46357</v>
      </c>
      <c r="Z623" s="199"/>
    </row>
    <row r="624" spans="1:26" s="46" customFormat="1" ht="13.5" customHeight="1">
      <c r="A624" s="309" t="s">
        <v>1925</v>
      </c>
      <c r="B624" s="314">
        <v>80996983</v>
      </c>
      <c r="C624" s="314">
        <v>985270</v>
      </c>
      <c r="D624" s="311">
        <v>5999076254360</v>
      </c>
      <c r="E624" s="309">
        <v>20022010440</v>
      </c>
      <c r="F624" s="315">
        <v>1806310000</v>
      </c>
      <c r="G624" s="5" t="s">
        <v>170</v>
      </c>
      <c r="H624" s="81" t="s">
        <v>161</v>
      </c>
      <c r="I624" s="262" t="s">
        <v>3688</v>
      </c>
      <c r="J624" s="104" t="s">
        <v>631</v>
      </c>
      <c r="K624" s="43" t="s">
        <v>884</v>
      </c>
      <c r="L624" s="13">
        <v>20</v>
      </c>
      <c r="M624" s="206">
        <v>2.2644931506849315</v>
      </c>
      <c r="N624" s="372">
        <v>-0.3</v>
      </c>
      <c r="O624" s="197">
        <f t="shared" si="167"/>
        <v>67.210156712328768</v>
      </c>
      <c r="P624" s="174">
        <v>1.4</v>
      </c>
      <c r="Q624" s="174">
        <f t="shared" si="165"/>
        <v>2.5362323287671233</v>
      </c>
      <c r="R624" s="173">
        <f t="shared" si="166"/>
        <v>134.42031342465754</v>
      </c>
      <c r="S624" s="173">
        <f t="shared" si="173"/>
        <v>67.210156712328768</v>
      </c>
      <c r="T624" s="111"/>
      <c r="U624" s="32">
        <f t="shared" si="169"/>
        <v>0</v>
      </c>
      <c r="V624" s="280">
        <v>35</v>
      </c>
      <c r="W624" s="155" t="s">
        <v>253</v>
      </c>
      <c r="X624" s="215"/>
      <c r="Y624" s="373">
        <v>46296</v>
      </c>
      <c r="Z624" s="199"/>
    </row>
    <row r="625" spans="1:26" s="46" customFormat="1" ht="13.5" customHeight="1">
      <c r="A625" s="309" t="s">
        <v>1926</v>
      </c>
      <c r="B625" s="314">
        <v>80996984</v>
      </c>
      <c r="C625" s="314">
        <v>985230</v>
      </c>
      <c r="D625" s="311">
        <v>5999076239900</v>
      </c>
      <c r="E625" s="309">
        <v>20022010240</v>
      </c>
      <c r="F625" s="315">
        <v>1806310000</v>
      </c>
      <c r="G625" s="5" t="s">
        <v>170</v>
      </c>
      <c r="H625" s="81" t="s">
        <v>161</v>
      </c>
      <c r="I625" s="262" t="s">
        <v>3688</v>
      </c>
      <c r="J625" s="104" t="s">
        <v>631</v>
      </c>
      <c r="K625" s="43" t="s">
        <v>885</v>
      </c>
      <c r="L625" s="13">
        <v>20</v>
      </c>
      <c r="M625" s="206">
        <v>2.2644931506849315</v>
      </c>
      <c r="N625" s="374">
        <v>-0.2</v>
      </c>
      <c r="O625" s="197">
        <f t="shared" si="167"/>
        <v>76.811607671232878</v>
      </c>
      <c r="P625" s="174">
        <v>1.4</v>
      </c>
      <c r="Q625" s="174">
        <f t="shared" si="165"/>
        <v>2.5362323287671233</v>
      </c>
      <c r="R625" s="173">
        <f t="shared" si="166"/>
        <v>134.42031342465754</v>
      </c>
      <c r="S625" s="173">
        <f t="shared" si="173"/>
        <v>57.608705753424658</v>
      </c>
      <c r="T625" s="111"/>
      <c r="U625" s="32">
        <f t="shared" si="169"/>
        <v>0</v>
      </c>
      <c r="V625" s="280">
        <v>29</v>
      </c>
      <c r="W625" s="155" t="s">
        <v>253</v>
      </c>
      <c r="X625" s="215"/>
      <c r="Y625" s="375">
        <v>46327</v>
      </c>
      <c r="Z625" s="199"/>
    </row>
    <row r="626" spans="1:26" s="46" customFormat="1" ht="13.5" customHeight="1">
      <c r="A626" s="309" t="s">
        <v>1927</v>
      </c>
      <c r="B626" s="314"/>
      <c r="C626" s="314"/>
      <c r="D626" s="311">
        <v>5999076264384</v>
      </c>
      <c r="E626" s="309">
        <v>20022010840</v>
      </c>
      <c r="F626" s="315">
        <v>1806310000</v>
      </c>
      <c r="G626" s="5" t="s">
        <v>170</v>
      </c>
      <c r="H626" s="327" t="s">
        <v>161</v>
      </c>
      <c r="I626" s="262" t="s">
        <v>3688</v>
      </c>
      <c r="J626" s="104" t="s">
        <v>631</v>
      </c>
      <c r="K626" s="43" t="s">
        <v>1080</v>
      </c>
      <c r="L626" s="12">
        <v>20</v>
      </c>
      <c r="M626" s="206">
        <v>2.2644931506849315</v>
      </c>
      <c r="N626" s="372">
        <v>-0.3</v>
      </c>
      <c r="O626" s="197">
        <f t="shared" si="167"/>
        <v>67.210156712328768</v>
      </c>
      <c r="P626" s="174">
        <v>1.4</v>
      </c>
      <c r="Q626" s="174">
        <f t="shared" si="165"/>
        <v>2.5362323287671233</v>
      </c>
      <c r="R626" s="173">
        <f t="shared" ref="R626:R702" si="181">Q626*53</f>
        <v>134.42031342465754</v>
      </c>
      <c r="S626" s="173">
        <f>R626-O626</f>
        <v>67.210156712328768</v>
      </c>
      <c r="T626" s="153"/>
      <c r="U626" s="32">
        <f t="shared" si="169"/>
        <v>0</v>
      </c>
      <c r="V626" s="280">
        <v>36</v>
      </c>
      <c r="W626" s="135" t="s">
        <v>252</v>
      </c>
      <c r="X626" s="216"/>
      <c r="Y626" s="373">
        <v>46296</v>
      </c>
      <c r="Z626" s="177"/>
    </row>
    <row r="627" spans="1:26" s="46" customFormat="1" ht="13.5" customHeight="1">
      <c r="A627" s="309" t="s">
        <v>3836</v>
      </c>
      <c r="B627" s="314"/>
      <c r="C627" s="314"/>
      <c r="D627" s="311">
        <v>5999076258994</v>
      </c>
      <c r="E627" s="309">
        <v>20019030200</v>
      </c>
      <c r="F627" s="315">
        <v>1806310000</v>
      </c>
      <c r="G627" s="5" t="s">
        <v>170</v>
      </c>
      <c r="H627" s="327" t="s">
        <v>161</v>
      </c>
      <c r="I627" s="262" t="s">
        <v>3835</v>
      </c>
      <c r="J627" s="104" t="s">
        <v>599</v>
      </c>
      <c r="K627" s="43" t="s">
        <v>1018</v>
      </c>
      <c r="L627" s="12">
        <v>16</v>
      </c>
      <c r="M627" s="206">
        <v>1.3974931506849315</v>
      </c>
      <c r="N627" s="73"/>
      <c r="O627" s="197">
        <f t="shared" si="167"/>
        <v>59.253709589041094</v>
      </c>
      <c r="P627" s="174">
        <v>1.4</v>
      </c>
      <c r="Q627" s="174">
        <f t="shared" ref="Q627:Q632" si="182">M627*0.8*P627</f>
        <v>1.5651923287671234</v>
      </c>
      <c r="R627" s="173">
        <f t="shared" ref="R627:R632" si="183">Q627*53</f>
        <v>82.955193424657537</v>
      </c>
      <c r="S627" s="173">
        <f t="shared" ref="S627:S632" si="184">R627-O627</f>
        <v>23.701483835616443</v>
      </c>
      <c r="T627" s="153"/>
      <c r="U627" s="32">
        <f t="shared" si="169"/>
        <v>0</v>
      </c>
      <c r="V627" s="280" t="s">
        <v>4119</v>
      </c>
      <c r="W627" s="357"/>
      <c r="X627" s="216"/>
      <c r="Y627" s="294">
        <v>46419</v>
      </c>
      <c r="Z627" s="177"/>
    </row>
    <row r="628" spans="1:26" s="46" customFormat="1" ht="13.5" customHeight="1">
      <c r="A628" s="309" t="s">
        <v>3837</v>
      </c>
      <c r="B628" s="314"/>
      <c r="C628" s="314"/>
      <c r="D628" s="311">
        <v>5999076259007</v>
      </c>
      <c r="E628" s="309">
        <v>20019030300</v>
      </c>
      <c r="F628" s="315">
        <v>1806310000</v>
      </c>
      <c r="G628" s="5" t="s">
        <v>170</v>
      </c>
      <c r="H628" s="327" t="s">
        <v>161</v>
      </c>
      <c r="I628" s="262" t="s">
        <v>3835</v>
      </c>
      <c r="J628" s="104" t="s">
        <v>599</v>
      </c>
      <c r="K628" s="43" t="s">
        <v>164</v>
      </c>
      <c r="L628" s="12">
        <v>16</v>
      </c>
      <c r="M628" s="206">
        <v>1.3974931506849315</v>
      </c>
      <c r="N628" s="73"/>
      <c r="O628" s="197">
        <f t="shared" si="167"/>
        <v>59.253709589041094</v>
      </c>
      <c r="P628" s="174">
        <v>1.4</v>
      </c>
      <c r="Q628" s="174">
        <f t="shared" si="182"/>
        <v>1.5651923287671234</v>
      </c>
      <c r="R628" s="173">
        <f t="shared" si="183"/>
        <v>82.955193424657537</v>
      </c>
      <c r="S628" s="173">
        <f t="shared" si="184"/>
        <v>23.701483835616443</v>
      </c>
      <c r="T628" s="153"/>
      <c r="U628" s="32">
        <f t="shared" si="169"/>
        <v>0</v>
      </c>
      <c r="V628" s="280" t="s">
        <v>4119</v>
      </c>
      <c r="W628" s="357"/>
      <c r="X628" s="216"/>
      <c r="Y628" s="294">
        <v>46388</v>
      </c>
      <c r="Z628" s="177"/>
    </row>
    <row r="629" spans="1:26" s="46" customFormat="1" ht="13.5" customHeight="1">
      <c r="A629" s="309" t="s">
        <v>3838</v>
      </c>
      <c r="B629" s="314"/>
      <c r="C629" s="314"/>
      <c r="D629" s="311">
        <v>5999076259038</v>
      </c>
      <c r="E629" s="309">
        <v>20019030500</v>
      </c>
      <c r="F629" s="315">
        <v>1806310000</v>
      </c>
      <c r="G629" s="5" t="s">
        <v>170</v>
      </c>
      <c r="H629" s="327" t="s">
        <v>161</v>
      </c>
      <c r="I629" s="262" t="s">
        <v>3835</v>
      </c>
      <c r="J629" s="104" t="s">
        <v>599</v>
      </c>
      <c r="K629" s="43" t="s">
        <v>3834</v>
      </c>
      <c r="L629" s="12">
        <v>16</v>
      </c>
      <c r="M629" s="206">
        <v>1.3974931506849315</v>
      </c>
      <c r="N629" s="73"/>
      <c r="O629" s="197">
        <f t="shared" si="167"/>
        <v>59.253709589041094</v>
      </c>
      <c r="P629" s="174">
        <v>1.4</v>
      </c>
      <c r="Q629" s="174">
        <f t="shared" si="182"/>
        <v>1.5651923287671234</v>
      </c>
      <c r="R629" s="173">
        <f t="shared" si="183"/>
        <v>82.955193424657537</v>
      </c>
      <c r="S629" s="173">
        <f t="shared" si="184"/>
        <v>23.701483835616443</v>
      </c>
      <c r="T629" s="153"/>
      <c r="U629" s="32">
        <f t="shared" si="169"/>
        <v>0</v>
      </c>
      <c r="V629" s="280" t="s">
        <v>4119</v>
      </c>
      <c r="W629" s="357"/>
      <c r="X629" s="216"/>
      <c r="Y629" s="294">
        <v>46388</v>
      </c>
      <c r="Z629" s="177"/>
    </row>
    <row r="630" spans="1:26" s="46" customFormat="1" ht="13.5" customHeight="1">
      <c r="A630" s="309" t="s">
        <v>3839</v>
      </c>
      <c r="B630" s="314"/>
      <c r="C630" s="314"/>
      <c r="D630" s="311">
        <v>5999076258987</v>
      </c>
      <c r="E630" s="309">
        <v>20019030600</v>
      </c>
      <c r="F630" s="315">
        <v>1806310000</v>
      </c>
      <c r="G630" s="5" t="s">
        <v>170</v>
      </c>
      <c r="H630" s="327" t="s">
        <v>161</v>
      </c>
      <c r="I630" s="262" t="s">
        <v>3835</v>
      </c>
      <c r="J630" s="104" t="s">
        <v>599</v>
      </c>
      <c r="K630" s="43" t="s">
        <v>165</v>
      </c>
      <c r="L630" s="12">
        <v>16</v>
      </c>
      <c r="M630" s="206">
        <v>1.3974931506849315</v>
      </c>
      <c r="N630" s="73"/>
      <c r="O630" s="197">
        <f t="shared" si="167"/>
        <v>59.253709589041094</v>
      </c>
      <c r="P630" s="174">
        <v>1.4</v>
      </c>
      <c r="Q630" s="174">
        <f t="shared" si="182"/>
        <v>1.5651923287671234</v>
      </c>
      <c r="R630" s="173">
        <f t="shared" si="183"/>
        <v>82.955193424657537</v>
      </c>
      <c r="S630" s="173">
        <f t="shared" si="184"/>
        <v>23.701483835616443</v>
      </c>
      <c r="T630" s="153"/>
      <c r="U630" s="32">
        <f t="shared" si="169"/>
        <v>0</v>
      </c>
      <c r="V630" s="280" t="s">
        <v>4119</v>
      </c>
      <c r="W630" s="357"/>
      <c r="X630" s="216"/>
      <c r="Y630" s="294">
        <v>46388</v>
      </c>
      <c r="Z630" s="177"/>
    </row>
    <row r="631" spans="1:26" s="46" customFormat="1" ht="13.5" customHeight="1">
      <c r="A631" s="309" t="s">
        <v>3840</v>
      </c>
      <c r="B631" s="314"/>
      <c r="C631" s="314"/>
      <c r="D631" s="311">
        <v>5999076259021</v>
      </c>
      <c r="E631" s="309">
        <v>20019030700</v>
      </c>
      <c r="F631" s="315">
        <v>1806310000</v>
      </c>
      <c r="G631" s="5" t="s">
        <v>170</v>
      </c>
      <c r="H631" s="327" t="s">
        <v>161</v>
      </c>
      <c r="I631" s="262" t="s">
        <v>3835</v>
      </c>
      <c r="J631" s="104" t="s">
        <v>599</v>
      </c>
      <c r="K631" s="43" t="s">
        <v>422</v>
      </c>
      <c r="L631" s="12">
        <v>16</v>
      </c>
      <c r="M631" s="206">
        <v>1.3974931506849315</v>
      </c>
      <c r="N631" s="73"/>
      <c r="O631" s="197">
        <f t="shared" si="167"/>
        <v>59.253709589041094</v>
      </c>
      <c r="P631" s="174">
        <v>1.4</v>
      </c>
      <c r="Q631" s="174">
        <f t="shared" si="182"/>
        <v>1.5651923287671234</v>
      </c>
      <c r="R631" s="173">
        <f t="shared" si="183"/>
        <v>82.955193424657537</v>
      </c>
      <c r="S631" s="173">
        <f t="shared" si="184"/>
        <v>23.701483835616443</v>
      </c>
      <c r="T631" s="153"/>
      <c r="U631" s="32">
        <f t="shared" si="169"/>
        <v>0</v>
      </c>
      <c r="V631" s="280" t="s">
        <v>4119</v>
      </c>
      <c r="W631" s="357"/>
      <c r="X631" s="216"/>
      <c r="Y631" s="294">
        <v>46388</v>
      </c>
      <c r="Z631" s="177"/>
    </row>
    <row r="632" spans="1:26" s="46" customFormat="1" ht="13.5" customHeight="1">
      <c r="A632" s="309" t="s">
        <v>3841</v>
      </c>
      <c r="B632" s="314"/>
      <c r="C632" s="314"/>
      <c r="D632" s="311">
        <v>5999076259014</v>
      </c>
      <c r="E632" s="309">
        <v>20019030900</v>
      </c>
      <c r="F632" s="315">
        <v>1806310000</v>
      </c>
      <c r="G632" s="5" t="s">
        <v>170</v>
      </c>
      <c r="H632" s="327" t="s">
        <v>161</v>
      </c>
      <c r="I632" s="262" t="s">
        <v>3835</v>
      </c>
      <c r="J632" s="104" t="s">
        <v>599</v>
      </c>
      <c r="K632" s="43" t="s">
        <v>915</v>
      </c>
      <c r="L632" s="12">
        <v>16</v>
      </c>
      <c r="M632" s="206">
        <v>1.3974931506849315</v>
      </c>
      <c r="N632" s="73"/>
      <c r="O632" s="197">
        <f t="shared" si="167"/>
        <v>59.253709589041094</v>
      </c>
      <c r="P632" s="174">
        <v>1.4</v>
      </c>
      <c r="Q632" s="174">
        <f t="shared" si="182"/>
        <v>1.5651923287671234</v>
      </c>
      <c r="R632" s="173">
        <f t="shared" si="183"/>
        <v>82.955193424657537</v>
      </c>
      <c r="S632" s="173">
        <f t="shared" si="184"/>
        <v>23.701483835616443</v>
      </c>
      <c r="T632" s="153"/>
      <c r="U632" s="32">
        <f t="shared" si="169"/>
        <v>0</v>
      </c>
      <c r="V632" s="280" t="s">
        <v>4119</v>
      </c>
      <c r="W632" s="357"/>
      <c r="X632" s="216"/>
      <c r="Y632" s="294">
        <v>46388</v>
      </c>
      <c r="Z632" s="177"/>
    </row>
    <row r="633" spans="1:26" s="46" customFormat="1" ht="12.75" customHeight="1">
      <c r="A633" s="309" t="s">
        <v>1928</v>
      </c>
      <c r="B633" s="310">
        <v>81036992</v>
      </c>
      <c r="C633" s="314"/>
      <c r="D633" s="311">
        <v>5999076226788</v>
      </c>
      <c r="E633" s="309">
        <v>20010010100</v>
      </c>
      <c r="F633" s="315">
        <v>1904201000</v>
      </c>
      <c r="G633" s="5" t="s">
        <v>170</v>
      </c>
      <c r="H633" s="81" t="s">
        <v>161</v>
      </c>
      <c r="I633" s="262" t="s">
        <v>1350</v>
      </c>
      <c r="J633" s="104" t="s">
        <v>602</v>
      </c>
      <c r="K633" s="43" t="s">
        <v>986</v>
      </c>
      <c r="L633" s="12">
        <v>28</v>
      </c>
      <c r="M633" s="206">
        <v>0.83928767123287673</v>
      </c>
      <c r="N633" s="372">
        <v>-0.3</v>
      </c>
      <c r="O633" s="197">
        <f t="shared" si="167"/>
        <v>24.910058082191782</v>
      </c>
      <c r="P633" s="174">
        <v>1.4</v>
      </c>
      <c r="Q633" s="174">
        <f>M633*0.8*P633</f>
        <v>0.94000219178082189</v>
      </c>
      <c r="R633" s="173">
        <f t="shared" si="181"/>
        <v>49.820116164383563</v>
      </c>
      <c r="S633" s="173">
        <f>R633-O633</f>
        <v>24.910058082191782</v>
      </c>
      <c r="T633" s="111"/>
      <c r="U633" s="32">
        <f t="shared" si="169"/>
        <v>0</v>
      </c>
      <c r="V633" s="280">
        <v>30</v>
      </c>
      <c r="W633" s="133" t="s">
        <v>249</v>
      </c>
      <c r="X633" s="215"/>
      <c r="Y633" s="373">
        <v>46296</v>
      </c>
      <c r="Z633" s="151"/>
    </row>
    <row r="634" spans="1:26" s="46" customFormat="1" ht="12.75" customHeight="1">
      <c r="A634" s="309" t="s">
        <v>1929</v>
      </c>
      <c r="B634" s="314"/>
      <c r="C634" s="314"/>
      <c r="D634" s="311">
        <v>5999076226795</v>
      </c>
      <c r="E634" s="309">
        <v>20010010200</v>
      </c>
      <c r="F634" s="315">
        <v>1904201000</v>
      </c>
      <c r="G634" s="5" t="s">
        <v>170</v>
      </c>
      <c r="H634" s="81" t="s">
        <v>161</v>
      </c>
      <c r="I634" s="262" t="s">
        <v>1350</v>
      </c>
      <c r="J634" s="104" t="s">
        <v>602</v>
      </c>
      <c r="K634" s="43" t="s">
        <v>1349</v>
      </c>
      <c r="L634" s="12">
        <v>28</v>
      </c>
      <c r="M634" s="206">
        <v>0.83928767123287673</v>
      </c>
      <c r="N634" s="289"/>
      <c r="O634" s="197">
        <f t="shared" si="167"/>
        <v>35.585797260273971</v>
      </c>
      <c r="P634" s="174">
        <v>1.4</v>
      </c>
      <c r="Q634" s="174">
        <f>M634*0.8*P634</f>
        <v>0.94000219178082189</v>
      </c>
      <c r="R634" s="173">
        <f t="shared" si="181"/>
        <v>49.820116164383563</v>
      </c>
      <c r="S634" s="173">
        <f>R634-O634</f>
        <v>14.234318904109593</v>
      </c>
      <c r="T634" s="111"/>
      <c r="U634" s="32">
        <f t="shared" si="169"/>
        <v>0</v>
      </c>
      <c r="V634" s="280">
        <v>21</v>
      </c>
      <c r="W634" s="133" t="s">
        <v>249</v>
      </c>
      <c r="X634" s="215"/>
      <c r="Y634" s="294">
        <v>46447</v>
      </c>
      <c r="Z634" s="177"/>
    </row>
    <row r="635" spans="1:26" s="46" customFormat="1" ht="12.75" customHeight="1">
      <c r="A635" s="309" t="s">
        <v>1930</v>
      </c>
      <c r="B635" s="314"/>
      <c r="C635" s="314"/>
      <c r="D635" s="311">
        <v>5999076226801</v>
      </c>
      <c r="E635" s="309">
        <v>20010010300</v>
      </c>
      <c r="F635" s="315">
        <v>1904201000</v>
      </c>
      <c r="G635" s="5" t="s">
        <v>170</v>
      </c>
      <c r="H635" s="81" t="s">
        <v>161</v>
      </c>
      <c r="I635" s="262" t="s">
        <v>1350</v>
      </c>
      <c r="J635" s="104" t="s">
        <v>602</v>
      </c>
      <c r="K635" s="43" t="s">
        <v>1043</v>
      </c>
      <c r="L635" s="12">
        <v>28</v>
      </c>
      <c r="M635" s="206">
        <v>0.83928767123287673</v>
      </c>
      <c r="N635" s="73"/>
      <c r="O635" s="197">
        <f t="shared" si="167"/>
        <v>35.585797260273971</v>
      </c>
      <c r="P635" s="174">
        <v>1.4</v>
      </c>
      <c r="Q635" s="174">
        <f>M635*0.8*P635</f>
        <v>0.94000219178082189</v>
      </c>
      <c r="R635" s="173">
        <f t="shared" si="181"/>
        <v>49.820116164383563</v>
      </c>
      <c r="S635" s="173">
        <f>R635-O635</f>
        <v>14.234318904109593</v>
      </c>
      <c r="T635" s="111"/>
      <c r="U635" s="32">
        <f t="shared" si="169"/>
        <v>0</v>
      </c>
      <c r="V635" s="280"/>
      <c r="W635" s="133" t="s">
        <v>249</v>
      </c>
      <c r="X635" s="215"/>
      <c r="Y635" s="294"/>
      <c r="Z635" s="151"/>
    </row>
    <row r="636" spans="1:26" s="46" customFormat="1" ht="13.5" customHeight="1">
      <c r="A636" s="309" t="s">
        <v>1931</v>
      </c>
      <c r="B636" s="314">
        <v>80996987</v>
      </c>
      <c r="C636" s="314">
        <v>985271</v>
      </c>
      <c r="D636" s="311">
        <v>5999076239139</v>
      </c>
      <c r="E636" s="309">
        <v>20021010200</v>
      </c>
      <c r="F636" s="315">
        <v>1806310000</v>
      </c>
      <c r="G636" s="5" t="s">
        <v>170</v>
      </c>
      <c r="H636" s="81" t="s">
        <v>161</v>
      </c>
      <c r="I636" s="262" t="s">
        <v>762</v>
      </c>
      <c r="J636" s="104" t="s">
        <v>631</v>
      </c>
      <c r="K636" s="43" t="s">
        <v>465</v>
      </c>
      <c r="L636" s="13">
        <v>20</v>
      </c>
      <c r="M636" s="206">
        <v>2.0586301369863014</v>
      </c>
      <c r="N636" s="73"/>
      <c r="O636" s="197">
        <f t="shared" si="167"/>
        <v>87.285917808219182</v>
      </c>
      <c r="P636" s="174">
        <v>1.4</v>
      </c>
      <c r="Q636" s="174">
        <f t="shared" ref="Q636:Q715" si="185">M636*0.8*P636</f>
        <v>2.3056657534246572</v>
      </c>
      <c r="R636" s="173">
        <f t="shared" si="181"/>
        <v>122.20028493150683</v>
      </c>
      <c r="S636" s="173">
        <f t="shared" si="173"/>
        <v>34.914367123287647</v>
      </c>
      <c r="T636" s="111"/>
      <c r="U636" s="32">
        <f t="shared" si="169"/>
        <v>0</v>
      </c>
      <c r="V636" s="280">
        <v>18</v>
      </c>
      <c r="W636" s="155" t="s">
        <v>253</v>
      </c>
      <c r="X636" s="215"/>
      <c r="Y636" s="294">
        <v>46478</v>
      </c>
      <c r="Z636" s="199"/>
    </row>
    <row r="637" spans="1:26" s="46" customFormat="1" ht="13.5" customHeight="1">
      <c r="A637" s="309" t="s">
        <v>1932</v>
      </c>
      <c r="B637" s="314">
        <v>80996988</v>
      </c>
      <c r="C637" s="314">
        <v>985272</v>
      </c>
      <c r="D637" s="311">
        <v>5999076239542</v>
      </c>
      <c r="E637" s="309">
        <v>20021010400</v>
      </c>
      <c r="F637" s="315">
        <v>1806310000</v>
      </c>
      <c r="G637" s="5" t="s">
        <v>170</v>
      </c>
      <c r="H637" s="81" t="s">
        <v>161</v>
      </c>
      <c r="I637" s="262" t="s">
        <v>762</v>
      </c>
      <c r="J637" s="104" t="s">
        <v>631</v>
      </c>
      <c r="K637" s="43" t="s">
        <v>475</v>
      </c>
      <c r="L637" s="13">
        <v>20</v>
      </c>
      <c r="M637" s="206">
        <v>2.0586301369863014</v>
      </c>
      <c r="N637" s="289"/>
      <c r="O637" s="197">
        <f t="shared" si="167"/>
        <v>87.285917808219182</v>
      </c>
      <c r="P637" s="174">
        <v>1.4</v>
      </c>
      <c r="Q637" s="174">
        <f t="shared" si="185"/>
        <v>2.3056657534246572</v>
      </c>
      <c r="R637" s="173">
        <f t="shared" si="181"/>
        <v>122.20028493150683</v>
      </c>
      <c r="S637" s="173">
        <f t="shared" si="173"/>
        <v>34.914367123287647</v>
      </c>
      <c r="T637" s="111"/>
      <c r="U637" s="32">
        <f t="shared" si="169"/>
        <v>0</v>
      </c>
      <c r="V637" s="280">
        <v>18</v>
      </c>
      <c r="W637" s="155" t="s">
        <v>253</v>
      </c>
      <c r="X637" s="215"/>
      <c r="Y637" s="294">
        <v>46539</v>
      </c>
      <c r="Z637" s="177"/>
    </row>
    <row r="638" spans="1:26" s="46" customFormat="1" ht="12.75" customHeight="1">
      <c r="A638" s="309" t="s">
        <v>1933</v>
      </c>
      <c r="B638" s="314">
        <v>80998622</v>
      </c>
      <c r="C638" s="314">
        <v>985231</v>
      </c>
      <c r="D638" s="311">
        <v>5999076223664</v>
      </c>
      <c r="E638" s="309">
        <v>20008010230</v>
      </c>
      <c r="F638" s="315">
        <v>1806310000</v>
      </c>
      <c r="G638" s="5" t="s">
        <v>170</v>
      </c>
      <c r="H638" s="81" t="s">
        <v>161</v>
      </c>
      <c r="I638" s="262" t="s">
        <v>688</v>
      </c>
      <c r="J638" s="104" t="s">
        <v>631</v>
      </c>
      <c r="K638" s="43" t="s">
        <v>473</v>
      </c>
      <c r="L638" s="13">
        <v>20</v>
      </c>
      <c r="M638" s="206">
        <v>1.6767123287671231</v>
      </c>
      <c r="N638" s="73"/>
      <c r="O638" s="197">
        <f t="shared" si="167"/>
        <v>71.092602739726019</v>
      </c>
      <c r="P638" s="174">
        <v>1.4</v>
      </c>
      <c r="Q638" s="174">
        <f t="shared" si="185"/>
        <v>1.8779178082191779</v>
      </c>
      <c r="R638" s="173">
        <f t="shared" si="181"/>
        <v>99.529643835616426</v>
      </c>
      <c r="S638" s="173">
        <f t="shared" si="173"/>
        <v>28.437041095890407</v>
      </c>
      <c r="T638" s="111"/>
      <c r="U638" s="32">
        <f t="shared" si="169"/>
        <v>0</v>
      </c>
      <c r="V638" s="280" t="s">
        <v>4119</v>
      </c>
      <c r="W638" s="154" t="s">
        <v>255</v>
      </c>
      <c r="X638" s="293" t="s">
        <v>1386</v>
      </c>
      <c r="Y638" s="294">
        <v>46539</v>
      </c>
      <c r="Z638" s="177"/>
    </row>
    <row r="639" spans="1:26" s="46" customFormat="1" ht="12.75" customHeight="1">
      <c r="A639" s="309" t="s">
        <v>1934</v>
      </c>
      <c r="B639" s="314">
        <v>80998623</v>
      </c>
      <c r="C639" s="314">
        <v>985232</v>
      </c>
      <c r="D639" s="311">
        <v>5999076223596</v>
      </c>
      <c r="E639" s="309">
        <v>20008010730</v>
      </c>
      <c r="F639" s="315">
        <v>1806310000</v>
      </c>
      <c r="G639" s="5" t="s">
        <v>170</v>
      </c>
      <c r="H639" s="81" t="s">
        <v>161</v>
      </c>
      <c r="I639" s="262" t="s">
        <v>688</v>
      </c>
      <c r="J639" s="104" t="s">
        <v>631</v>
      </c>
      <c r="K639" s="43" t="s">
        <v>3235</v>
      </c>
      <c r="L639" s="13">
        <v>20</v>
      </c>
      <c r="M639" s="206">
        <v>1.6767123287671231</v>
      </c>
      <c r="N639" s="73"/>
      <c r="O639" s="197">
        <f t="shared" si="167"/>
        <v>71.092602739726019</v>
      </c>
      <c r="P639" s="174">
        <v>1.4</v>
      </c>
      <c r="Q639" s="174">
        <f t="shared" si="185"/>
        <v>1.8779178082191779</v>
      </c>
      <c r="R639" s="173">
        <f t="shared" si="181"/>
        <v>99.529643835616426</v>
      </c>
      <c r="S639" s="173">
        <f t="shared" si="173"/>
        <v>28.437041095890407</v>
      </c>
      <c r="T639" s="111"/>
      <c r="U639" s="32">
        <f t="shared" si="169"/>
        <v>0</v>
      </c>
      <c r="V639" s="280" t="s">
        <v>4119</v>
      </c>
      <c r="W639" s="154" t="s">
        <v>255</v>
      </c>
      <c r="X639" s="293" t="s">
        <v>1386</v>
      </c>
      <c r="Y639" s="294">
        <v>46508</v>
      </c>
      <c r="Z639" s="199"/>
    </row>
    <row r="640" spans="1:26" s="46" customFormat="1" ht="12.75" customHeight="1">
      <c r="A640" s="309" t="s">
        <v>1935</v>
      </c>
      <c r="B640" s="314">
        <v>80998629</v>
      </c>
      <c r="C640" s="314">
        <v>985233</v>
      </c>
      <c r="D640" s="311">
        <v>5999076223602</v>
      </c>
      <c r="E640" s="309">
        <v>20008010830</v>
      </c>
      <c r="F640" s="315">
        <v>1806310000</v>
      </c>
      <c r="G640" s="5" t="s">
        <v>170</v>
      </c>
      <c r="H640" s="81" t="s">
        <v>161</v>
      </c>
      <c r="I640" s="262" t="s">
        <v>688</v>
      </c>
      <c r="J640" s="104" t="s">
        <v>631</v>
      </c>
      <c r="K640" s="43" t="s">
        <v>187</v>
      </c>
      <c r="L640" s="13">
        <v>20</v>
      </c>
      <c r="M640" s="206">
        <v>1.6767123287671231</v>
      </c>
      <c r="N640" s="73"/>
      <c r="O640" s="197">
        <f t="shared" si="167"/>
        <v>71.092602739726019</v>
      </c>
      <c r="P640" s="174">
        <v>1.4</v>
      </c>
      <c r="Q640" s="174">
        <f t="shared" si="185"/>
        <v>1.8779178082191779</v>
      </c>
      <c r="R640" s="173">
        <f t="shared" si="181"/>
        <v>99.529643835616426</v>
      </c>
      <c r="S640" s="173">
        <f t="shared" si="173"/>
        <v>28.437041095890407</v>
      </c>
      <c r="T640" s="111"/>
      <c r="U640" s="32">
        <f t="shared" si="169"/>
        <v>0</v>
      </c>
      <c r="V640" s="280" t="s">
        <v>4119</v>
      </c>
      <c r="W640" s="154" t="s">
        <v>255</v>
      </c>
      <c r="X640" s="293" t="s">
        <v>1386</v>
      </c>
      <c r="Y640" s="294">
        <v>46478</v>
      </c>
      <c r="Z640" s="177"/>
    </row>
    <row r="641" spans="1:26" s="46" customFormat="1" ht="12.75" customHeight="1">
      <c r="A641" s="309" t="s">
        <v>1936</v>
      </c>
      <c r="B641" s="314">
        <v>80998626</v>
      </c>
      <c r="C641" s="314">
        <v>985234</v>
      </c>
      <c r="D641" s="311">
        <v>5999076223640</v>
      </c>
      <c r="E641" s="309">
        <v>20008010930</v>
      </c>
      <c r="F641" s="315">
        <v>1806310000</v>
      </c>
      <c r="G641" s="5" t="s">
        <v>170</v>
      </c>
      <c r="H641" s="81" t="s">
        <v>161</v>
      </c>
      <c r="I641" s="262" t="s">
        <v>688</v>
      </c>
      <c r="J641" s="104" t="s">
        <v>631</v>
      </c>
      <c r="K641" s="43" t="s">
        <v>3236</v>
      </c>
      <c r="L641" s="13">
        <v>20</v>
      </c>
      <c r="M641" s="206">
        <v>1.6767123287671231</v>
      </c>
      <c r="N641" s="73"/>
      <c r="O641" s="197">
        <f t="shared" si="167"/>
        <v>71.092602739726019</v>
      </c>
      <c r="P641" s="174">
        <v>1.4</v>
      </c>
      <c r="Q641" s="174">
        <f t="shared" si="185"/>
        <v>1.8779178082191779</v>
      </c>
      <c r="R641" s="173">
        <f t="shared" si="181"/>
        <v>99.529643835616426</v>
      </c>
      <c r="S641" s="173">
        <f t="shared" si="173"/>
        <v>28.437041095890407</v>
      </c>
      <c r="T641" s="111"/>
      <c r="U641" s="32">
        <f t="shared" si="169"/>
        <v>0</v>
      </c>
      <c r="V641" s="280" t="s">
        <v>4119</v>
      </c>
      <c r="W641" s="154" t="s">
        <v>255</v>
      </c>
      <c r="X641" s="293" t="s">
        <v>1386</v>
      </c>
      <c r="Y641" s="294">
        <v>46478</v>
      </c>
      <c r="Z641" s="199"/>
    </row>
    <row r="642" spans="1:26" s="46" customFormat="1" ht="12.75" customHeight="1">
      <c r="A642" s="309" t="s">
        <v>1937</v>
      </c>
      <c r="B642" s="314">
        <v>80998625</v>
      </c>
      <c r="C642" s="314">
        <v>985235</v>
      </c>
      <c r="D642" s="311">
        <v>5999076223619</v>
      </c>
      <c r="E642" s="309">
        <v>20008011030</v>
      </c>
      <c r="F642" s="315">
        <v>1806310000</v>
      </c>
      <c r="G642" s="5" t="s">
        <v>170</v>
      </c>
      <c r="H642" s="81" t="s">
        <v>161</v>
      </c>
      <c r="I642" s="262" t="s">
        <v>688</v>
      </c>
      <c r="J642" s="104" t="s">
        <v>631</v>
      </c>
      <c r="K642" s="43" t="s">
        <v>188</v>
      </c>
      <c r="L642" s="13">
        <v>20</v>
      </c>
      <c r="M642" s="206">
        <v>1.6767123287671231</v>
      </c>
      <c r="N642" s="73"/>
      <c r="O642" s="197">
        <f t="shared" si="167"/>
        <v>71.092602739726019</v>
      </c>
      <c r="P642" s="174">
        <v>1.4</v>
      </c>
      <c r="Q642" s="174">
        <f t="shared" si="185"/>
        <v>1.8779178082191779</v>
      </c>
      <c r="R642" s="173">
        <f t="shared" si="181"/>
        <v>99.529643835616426</v>
      </c>
      <c r="S642" s="173">
        <f t="shared" si="173"/>
        <v>28.437041095890407</v>
      </c>
      <c r="T642" s="111"/>
      <c r="U642" s="32">
        <f t="shared" si="169"/>
        <v>0</v>
      </c>
      <c r="V642" s="280" t="s">
        <v>4119</v>
      </c>
      <c r="W642" s="154" t="s">
        <v>255</v>
      </c>
      <c r="X642" s="293" t="s">
        <v>1386</v>
      </c>
      <c r="Y642" s="294">
        <v>46478</v>
      </c>
      <c r="Z642" s="177"/>
    </row>
    <row r="643" spans="1:26" s="46" customFormat="1" ht="12.75" customHeight="1">
      <c r="A643" s="309" t="s">
        <v>1938</v>
      </c>
      <c r="B643" s="314">
        <v>80998628</v>
      </c>
      <c r="C643" s="314">
        <v>985236</v>
      </c>
      <c r="D643" s="311">
        <v>5999076223633</v>
      </c>
      <c r="E643" s="309">
        <v>20008011130</v>
      </c>
      <c r="F643" s="315">
        <v>1806310000</v>
      </c>
      <c r="G643" s="5" t="s">
        <v>170</v>
      </c>
      <c r="H643" s="81" t="s">
        <v>161</v>
      </c>
      <c r="I643" s="262" t="s">
        <v>688</v>
      </c>
      <c r="J643" s="104" t="s">
        <v>631</v>
      </c>
      <c r="K643" s="43" t="s">
        <v>189</v>
      </c>
      <c r="L643" s="13">
        <v>20</v>
      </c>
      <c r="M643" s="206">
        <v>1.6767123287671231</v>
      </c>
      <c r="N643" s="372">
        <v>-0.3</v>
      </c>
      <c r="O643" s="197">
        <f t="shared" si="167"/>
        <v>49.764821917808206</v>
      </c>
      <c r="P643" s="174">
        <v>1.4</v>
      </c>
      <c r="Q643" s="174">
        <f t="shared" si="185"/>
        <v>1.8779178082191779</v>
      </c>
      <c r="R643" s="173">
        <f t="shared" si="181"/>
        <v>99.529643835616426</v>
      </c>
      <c r="S643" s="173">
        <f t="shared" si="173"/>
        <v>49.76482191780822</v>
      </c>
      <c r="T643" s="111"/>
      <c r="U643" s="32">
        <f t="shared" si="169"/>
        <v>0</v>
      </c>
      <c r="V643" s="280" t="s">
        <v>4119</v>
      </c>
      <c r="W643" s="154" t="s">
        <v>255</v>
      </c>
      <c r="X643" s="293" t="s">
        <v>1386</v>
      </c>
      <c r="Y643" s="373">
        <v>46296</v>
      </c>
      <c r="Z643" s="177"/>
    </row>
    <row r="644" spans="1:26" s="46" customFormat="1" ht="12.75" customHeight="1">
      <c r="A644" s="309" t="s">
        <v>1939</v>
      </c>
      <c r="B644" s="314">
        <v>80998627</v>
      </c>
      <c r="C644" s="314">
        <v>985237</v>
      </c>
      <c r="D644" s="311">
        <v>5999076223626</v>
      </c>
      <c r="E644" s="309">
        <v>20008011330</v>
      </c>
      <c r="F644" s="315">
        <v>1806310000</v>
      </c>
      <c r="G644" s="5" t="s">
        <v>170</v>
      </c>
      <c r="H644" s="81" t="s">
        <v>161</v>
      </c>
      <c r="I644" s="262" t="s">
        <v>688</v>
      </c>
      <c r="J644" s="104" t="s">
        <v>631</v>
      </c>
      <c r="K644" s="43" t="s">
        <v>190</v>
      </c>
      <c r="L644" s="13">
        <v>20</v>
      </c>
      <c r="M644" s="206">
        <v>1.6767123287671231</v>
      </c>
      <c r="N644" s="73"/>
      <c r="O644" s="197">
        <f t="shared" si="167"/>
        <v>71.092602739726019</v>
      </c>
      <c r="P644" s="174">
        <v>1.4</v>
      </c>
      <c r="Q644" s="174">
        <f t="shared" si="185"/>
        <v>1.8779178082191779</v>
      </c>
      <c r="R644" s="173">
        <f t="shared" si="181"/>
        <v>99.529643835616426</v>
      </c>
      <c r="S644" s="173">
        <f t="shared" si="173"/>
        <v>28.437041095890407</v>
      </c>
      <c r="T644" s="111"/>
      <c r="U644" s="32">
        <f t="shared" si="169"/>
        <v>0</v>
      </c>
      <c r="V644" s="280" t="s">
        <v>4119</v>
      </c>
      <c r="W644" s="154" t="s">
        <v>255</v>
      </c>
      <c r="X644" s="293" t="s">
        <v>1386</v>
      </c>
      <c r="Y644" s="294">
        <v>46478</v>
      </c>
      <c r="Z644" s="201"/>
    </row>
    <row r="645" spans="1:26" s="45" customFormat="1" ht="12.75" customHeight="1">
      <c r="A645" s="309" t="s">
        <v>1940</v>
      </c>
      <c r="B645" s="314">
        <v>80998624</v>
      </c>
      <c r="C645" s="314">
        <v>985238</v>
      </c>
      <c r="D645" s="311">
        <v>5999076221561</v>
      </c>
      <c r="E645" s="309">
        <v>20008011430</v>
      </c>
      <c r="F645" s="315">
        <v>1806310000</v>
      </c>
      <c r="G645" s="129" t="s">
        <v>170</v>
      </c>
      <c r="H645" s="81" t="s">
        <v>161</v>
      </c>
      <c r="I645" s="262" t="s">
        <v>688</v>
      </c>
      <c r="J645" s="105" t="s">
        <v>631</v>
      </c>
      <c r="K645" s="43" t="s">
        <v>296</v>
      </c>
      <c r="L645" s="15">
        <v>20</v>
      </c>
      <c r="M645" s="206">
        <v>1.6767123287671231</v>
      </c>
      <c r="N645" s="73"/>
      <c r="O645" s="197">
        <f t="shared" si="167"/>
        <v>71.092602739726019</v>
      </c>
      <c r="P645" s="174">
        <v>1.4</v>
      </c>
      <c r="Q645" s="174">
        <f t="shared" si="185"/>
        <v>1.8779178082191779</v>
      </c>
      <c r="R645" s="173">
        <f t="shared" si="181"/>
        <v>99.529643835616426</v>
      </c>
      <c r="S645" s="173">
        <f t="shared" si="173"/>
        <v>28.437041095890407</v>
      </c>
      <c r="T645" s="111"/>
      <c r="U645" s="32">
        <f t="shared" si="169"/>
        <v>0</v>
      </c>
      <c r="V645" s="280" t="s">
        <v>4119</v>
      </c>
      <c r="W645" s="154" t="s">
        <v>255</v>
      </c>
      <c r="X645" s="293" t="s">
        <v>1386</v>
      </c>
      <c r="Y645" s="294">
        <v>46478</v>
      </c>
      <c r="Z645" s="199"/>
    </row>
    <row r="646" spans="1:26" s="45" customFormat="1" ht="12.75" customHeight="1">
      <c r="A646" s="309" t="s">
        <v>1941</v>
      </c>
      <c r="B646" s="314">
        <v>80998630</v>
      </c>
      <c r="C646" s="314">
        <v>985239</v>
      </c>
      <c r="D646" s="311">
        <v>5999076225064</v>
      </c>
      <c r="E646" s="309">
        <v>20008011730</v>
      </c>
      <c r="F646" s="315">
        <v>1806310000</v>
      </c>
      <c r="G646" s="129" t="s">
        <v>170</v>
      </c>
      <c r="H646" s="81" t="s">
        <v>161</v>
      </c>
      <c r="I646" s="262" t="s">
        <v>688</v>
      </c>
      <c r="J646" s="105" t="s">
        <v>631</v>
      </c>
      <c r="K646" s="320" t="s">
        <v>306</v>
      </c>
      <c r="L646" s="15">
        <v>20</v>
      </c>
      <c r="M646" s="206">
        <v>1.6767123287671231</v>
      </c>
      <c r="N646" s="73"/>
      <c r="O646" s="197">
        <f t="shared" si="167"/>
        <v>71.092602739726019</v>
      </c>
      <c r="P646" s="174">
        <v>1.4</v>
      </c>
      <c r="Q646" s="174">
        <f t="shared" si="185"/>
        <v>1.8779178082191779</v>
      </c>
      <c r="R646" s="173">
        <f t="shared" si="181"/>
        <v>99.529643835616426</v>
      </c>
      <c r="S646" s="173">
        <f t="shared" si="173"/>
        <v>28.437041095890407</v>
      </c>
      <c r="T646" s="111"/>
      <c r="U646" s="32">
        <f t="shared" si="169"/>
        <v>0</v>
      </c>
      <c r="V646" s="280" t="s">
        <v>4119</v>
      </c>
      <c r="W646" s="154" t="s">
        <v>255</v>
      </c>
      <c r="X646" s="293" t="s">
        <v>1386</v>
      </c>
      <c r="Y646" s="294">
        <v>46508</v>
      </c>
      <c r="Z646" s="199"/>
    </row>
    <row r="647" spans="1:26" s="45" customFormat="1" ht="12.75" customHeight="1">
      <c r="A647" s="309" t="s">
        <v>1942</v>
      </c>
      <c r="B647" s="314"/>
      <c r="C647" s="314">
        <v>985240</v>
      </c>
      <c r="D647" s="311">
        <v>12222001005074</v>
      </c>
      <c r="E647" s="311">
        <v>12222001005074</v>
      </c>
      <c r="F647" s="315">
        <v>1806310000</v>
      </c>
      <c r="G647" s="129" t="s">
        <v>170</v>
      </c>
      <c r="H647" s="81" t="s">
        <v>161</v>
      </c>
      <c r="I647" s="262" t="s">
        <v>688</v>
      </c>
      <c r="J647" s="105" t="s">
        <v>1385</v>
      </c>
      <c r="K647" s="320" t="s">
        <v>473</v>
      </c>
      <c r="L647" s="15">
        <v>1</v>
      </c>
      <c r="M647" s="206">
        <v>33.534246575342465</v>
      </c>
      <c r="N647" s="73"/>
      <c r="O647" s="197">
        <f t="shared" si="167"/>
        <v>1421.8520547945207</v>
      </c>
      <c r="P647" s="174">
        <v>1.25</v>
      </c>
      <c r="Q647" s="174">
        <f t="shared" si="185"/>
        <v>33.534246575342465</v>
      </c>
      <c r="R647" s="173">
        <f t="shared" si="181"/>
        <v>1777.3150684931506</v>
      </c>
      <c r="S647" s="173">
        <f t="shared" si="173"/>
        <v>355.46301369862999</v>
      </c>
      <c r="T647" s="111"/>
      <c r="U647" s="32">
        <f t="shared" si="169"/>
        <v>0</v>
      </c>
      <c r="V647" s="280">
        <v>14</v>
      </c>
      <c r="W647" s="155" t="s">
        <v>253</v>
      </c>
      <c r="X647" s="293" t="s">
        <v>1386</v>
      </c>
      <c r="Y647" s="294">
        <v>46539</v>
      </c>
      <c r="Z647" s="199"/>
    </row>
    <row r="648" spans="1:26" s="45" customFormat="1" ht="12.75" customHeight="1">
      <c r="A648" s="309" t="s">
        <v>1943</v>
      </c>
      <c r="B648" s="314"/>
      <c r="C648" s="314">
        <v>985241</v>
      </c>
      <c r="D648" s="311">
        <v>12222001005081</v>
      </c>
      <c r="E648" s="311">
        <v>12222001005081</v>
      </c>
      <c r="F648" s="315">
        <v>1806310000</v>
      </c>
      <c r="G648" s="129" t="s">
        <v>170</v>
      </c>
      <c r="H648" s="81" t="s">
        <v>161</v>
      </c>
      <c r="I648" s="262" t="s">
        <v>688</v>
      </c>
      <c r="J648" s="105" t="s">
        <v>1385</v>
      </c>
      <c r="K648" s="320" t="s">
        <v>3235</v>
      </c>
      <c r="L648" s="15">
        <v>1</v>
      </c>
      <c r="M648" s="206">
        <v>33.534246575342465</v>
      </c>
      <c r="N648" s="73"/>
      <c r="O648" s="197">
        <f t="shared" si="167"/>
        <v>1421.8520547945207</v>
      </c>
      <c r="P648" s="174">
        <v>1.25</v>
      </c>
      <c r="Q648" s="174">
        <f t="shared" si="185"/>
        <v>33.534246575342465</v>
      </c>
      <c r="R648" s="173">
        <f t="shared" si="181"/>
        <v>1777.3150684931506</v>
      </c>
      <c r="S648" s="173">
        <f t="shared" ref="S648:S655" si="186">R648-O648</f>
        <v>355.46301369862999</v>
      </c>
      <c r="T648" s="111"/>
      <c r="U648" s="32">
        <f t="shared" si="169"/>
        <v>0</v>
      </c>
      <c r="V648" s="280">
        <v>11</v>
      </c>
      <c r="W648" s="155" t="s">
        <v>253</v>
      </c>
      <c r="X648" s="293" t="s">
        <v>1386</v>
      </c>
      <c r="Y648" s="294">
        <v>46508</v>
      </c>
      <c r="Z648" s="199"/>
    </row>
    <row r="649" spans="1:26" s="45" customFormat="1" ht="12.75" customHeight="1">
      <c r="A649" s="309" t="s">
        <v>1944</v>
      </c>
      <c r="B649" s="314"/>
      <c r="C649" s="314">
        <v>985244</v>
      </c>
      <c r="D649" s="311">
        <v>12222001005098</v>
      </c>
      <c r="E649" s="311">
        <v>12222001005098</v>
      </c>
      <c r="F649" s="315">
        <v>1806310000</v>
      </c>
      <c r="G649" s="129" t="s">
        <v>170</v>
      </c>
      <c r="H649" s="81" t="s">
        <v>161</v>
      </c>
      <c r="I649" s="262" t="s">
        <v>688</v>
      </c>
      <c r="J649" s="105" t="s">
        <v>1385</v>
      </c>
      <c r="K649" s="320" t="s">
        <v>187</v>
      </c>
      <c r="L649" s="15">
        <v>1</v>
      </c>
      <c r="M649" s="206">
        <v>33.534246575342465</v>
      </c>
      <c r="N649" s="73"/>
      <c r="O649" s="197">
        <f t="shared" si="167"/>
        <v>1421.8520547945207</v>
      </c>
      <c r="P649" s="174">
        <v>1.25</v>
      </c>
      <c r="Q649" s="174">
        <f t="shared" si="185"/>
        <v>33.534246575342465</v>
      </c>
      <c r="R649" s="173">
        <f t="shared" si="181"/>
        <v>1777.3150684931506</v>
      </c>
      <c r="S649" s="173">
        <f t="shared" si="186"/>
        <v>355.46301369862999</v>
      </c>
      <c r="T649" s="111"/>
      <c r="U649" s="32">
        <f t="shared" si="169"/>
        <v>0</v>
      </c>
      <c r="V649" s="280">
        <v>16</v>
      </c>
      <c r="W649" s="155" t="s">
        <v>253</v>
      </c>
      <c r="X649" s="293" t="s">
        <v>1386</v>
      </c>
      <c r="Y649" s="294">
        <v>46478</v>
      </c>
      <c r="Z649" s="199"/>
    </row>
    <row r="650" spans="1:26" s="45" customFormat="1" ht="12.75" customHeight="1">
      <c r="A650" s="309" t="s">
        <v>1945</v>
      </c>
      <c r="B650" s="314"/>
      <c r="C650" s="314">
        <v>985245</v>
      </c>
      <c r="D650" s="311">
        <v>12222001005104</v>
      </c>
      <c r="E650" s="311">
        <v>12222001005104</v>
      </c>
      <c r="F650" s="315">
        <v>1806310000</v>
      </c>
      <c r="G650" s="129" t="s">
        <v>170</v>
      </c>
      <c r="H650" s="81" t="s">
        <v>161</v>
      </c>
      <c r="I650" s="262" t="s">
        <v>688</v>
      </c>
      <c r="J650" s="105" t="s">
        <v>1385</v>
      </c>
      <c r="K650" s="320" t="s">
        <v>3236</v>
      </c>
      <c r="L650" s="15">
        <v>1</v>
      </c>
      <c r="M650" s="206">
        <v>33.534246575342465</v>
      </c>
      <c r="N650" s="73"/>
      <c r="O650" s="197">
        <f t="shared" ref="O650:O729" si="187">(M650+M650*N650)*$Y$3*(1-$Y$2/100)</f>
        <v>1421.8520547945207</v>
      </c>
      <c r="P650" s="174">
        <v>1.25</v>
      </c>
      <c r="Q650" s="174">
        <f t="shared" si="185"/>
        <v>33.534246575342465</v>
      </c>
      <c r="R650" s="173">
        <f t="shared" si="181"/>
        <v>1777.3150684931506</v>
      </c>
      <c r="S650" s="173">
        <f t="shared" si="186"/>
        <v>355.46301369862999</v>
      </c>
      <c r="T650" s="111"/>
      <c r="U650" s="32">
        <f t="shared" ref="U650:U729" si="188">O650*T650</f>
        <v>0</v>
      </c>
      <c r="V650" s="280">
        <v>17</v>
      </c>
      <c r="W650" s="155" t="s">
        <v>253</v>
      </c>
      <c r="X650" s="293" t="s">
        <v>1386</v>
      </c>
      <c r="Y650" s="294">
        <v>46478</v>
      </c>
      <c r="Z650" s="199"/>
    </row>
    <row r="651" spans="1:26" s="45" customFormat="1" ht="12.75" customHeight="1">
      <c r="A651" s="309" t="s">
        <v>1946</v>
      </c>
      <c r="B651" s="314"/>
      <c r="C651" s="314">
        <v>985246</v>
      </c>
      <c r="D651" s="311">
        <v>12222001005111</v>
      </c>
      <c r="E651" s="311">
        <v>12222001005111</v>
      </c>
      <c r="F651" s="315">
        <v>1806310000</v>
      </c>
      <c r="G651" s="129" t="s">
        <v>170</v>
      </c>
      <c r="H651" s="81" t="s">
        <v>161</v>
      </c>
      <c r="I651" s="262" t="s">
        <v>688</v>
      </c>
      <c r="J651" s="105" t="s">
        <v>1385</v>
      </c>
      <c r="K651" s="320" t="s">
        <v>188</v>
      </c>
      <c r="L651" s="15">
        <v>1</v>
      </c>
      <c r="M651" s="206">
        <v>33.534246575342465</v>
      </c>
      <c r="N651" s="73"/>
      <c r="O651" s="197">
        <f t="shared" si="187"/>
        <v>1421.8520547945207</v>
      </c>
      <c r="P651" s="174">
        <v>1.25</v>
      </c>
      <c r="Q651" s="174">
        <f t="shared" si="185"/>
        <v>33.534246575342465</v>
      </c>
      <c r="R651" s="173">
        <f t="shared" si="181"/>
        <v>1777.3150684931506</v>
      </c>
      <c r="S651" s="173">
        <f t="shared" si="186"/>
        <v>355.46301369862999</v>
      </c>
      <c r="T651" s="111"/>
      <c r="U651" s="32">
        <f t="shared" si="188"/>
        <v>0</v>
      </c>
      <c r="V651" s="280">
        <v>17</v>
      </c>
      <c r="W651" s="155" t="s">
        <v>253</v>
      </c>
      <c r="X651" s="293" t="s">
        <v>1386</v>
      </c>
      <c r="Y651" s="294">
        <v>46478</v>
      </c>
      <c r="Z651" s="199"/>
    </row>
    <row r="652" spans="1:26" s="45" customFormat="1" ht="12.75" customHeight="1">
      <c r="A652" s="309" t="s">
        <v>1947</v>
      </c>
      <c r="B652" s="314"/>
      <c r="C652" s="314">
        <v>985249</v>
      </c>
      <c r="D652" s="311">
        <v>12222001005128</v>
      </c>
      <c r="E652" s="311">
        <v>12222001005128</v>
      </c>
      <c r="F652" s="315">
        <v>1806310000</v>
      </c>
      <c r="G652" s="129" t="s">
        <v>170</v>
      </c>
      <c r="H652" s="81" t="s">
        <v>161</v>
      </c>
      <c r="I652" s="262" t="s">
        <v>688</v>
      </c>
      <c r="J652" s="105" t="s">
        <v>1385</v>
      </c>
      <c r="K652" s="320" t="s">
        <v>189</v>
      </c>
      <c r="L652" s="15">
        <v>1</v>
      </c>
      <c r="M652" s="206">
        <v>33.534246575342465</v>
      </c>
      <c r="N652" s="372">
        <v>-0.3</v>
      </c>
      <c r="O652" s="197">
        <f t="shared" si="187"/>
        <v>995.29643835616446</v>
      </c>
      <c r="P652" s="174">
        <v>1.25</v>
      </c>
      <c r="Q652" s="174">
        <f t="shared" si="185"/>
        <v>33.534246575342465</v>
      </c>
      <c r="R652" s="173">
        <f t="shared" si="181"/>
        <v>1777.3150684931506</v>
      </c>
      <c r="S652" s="173">
        <f t="shared" si="186"/>
        <v>782.01863013698619</v>
      </c>
      <c r="T652" s="111"/>
      <c r="U652" s="32">
        <f t="shared" si="188"/>
        <v>0</v>
      </c>
      <c r="V652" s="280">
        <v>17</v>
      </c>
      <c r="W652" s="155" t="s">
        <v>253</v>
      </c>
      <c r="X652" s="293" t="s">
        <v>1386</v>
      </c>
      <c r="Y652" s="373">
        <v>46296</v>
      </c>
      <c r="Z652" s="199"/>
    </row>
    <row r="653" spans="1:26" s="45" customFormat="1" ht="12.75" customHeight="1">
      <c r="A653" s="309" t="s">
        <v>1948</v>
      </c>
      <c r="B653" s="314"/>
      <c r="C653" s="314">
        <v>985250</v>
      </c>
      <c r="D653" s="311">
        <v>12222001005142</v>
      </c>
      <c r="E653" s="311">
        <v>12222001005142</v>
      </c>
      <c r="F653" s="315">
        <v>1806310000</v>
      </c>
      <c r="G653" s="129" t="s">
        <v>170</v>
      </c>
      <c r="H653" s="81" t="s">
        <v>161</v>
      </c>
      <c r="I653" s="262" t="s">
        <v>688</v>
      </c>
      <c r="J653" s="105" t="s">
        <v>1385</v>
      </c>
      <c r="K653" s="320" t="s">
        <v>190</v>
      </c>
      <c r="L653" s="15">
        <v>1</v>
      </c>
      <c r="M653" s="206">
        <v>33.534246575342465</v>
      </c>
      <c r="N653" s="73"/>
      <c r="O653" s="197">
        <f t="shared" si="187"/>
        <v>1421.8520547945207</v>
      </c>
      <c r="P653" s="174">
        <v>1.25</v>
      </c>
      <c r="Q653" s="174">
        <f t="shared" si="185"/>
        <v>33.534246575342465</v>
      </c>
      <c r="R653" s="173">
        <f t="shared" si="181"/>
        <v>1777.3150684931506</v>
      </c>
      <c r="S653" s="173">
        <f t="shared" si="186"/>
        <v>355.46301369862999</v>
      </c>
      <c r="T653" s="111"/>
      <c r="U653" s="32">
        <f t="shared" si="188"/>
        <v>0</v>
      </c>
      <c r="V653" s="280">
        <v>18</v>
      </c>
      <c r="W653" s="155" t="s">
        <v>253</v>
      </c>
      <c r="X653" s="293" t="s">
        <v>1386</v>
      </c>
      <c r="Y653" s="294">
        <v>46478</v>
      </c>
      <c r="Z653" s="199"/>
    </row>
    <row r="654" spans="1:26" s="45" customFormat="1" ht="12.75" customHeight="1">
      <c r="A654" s="309" t="s">
        <v>1949</v>
      </c>
      <c r="B654" s="314"/>
      <c r="C654" s="314">
        <v>985251</v>
      </c>
      <c r="D654" s="311">
        <v>12222001005159</v>
      </c>
      <c r="E654" s="311">
        <v>12222001005159</v>
      </c>
      <c r="F654" s="315">
        <v>1806310000</v>
      </c>
      <c r="G654" s="129" t="s">
        <v>170</v>
      </c>
      <c r="H654" s="81" t="s">
        <v>161</v>
      </c>
      <c r="I654" s="262" t="s">
        <v>688</v>
      </c>
      <c r="J654" s="105" t="s">
        <v>1385</v>
      </c>
      <c r="K654" s="320" t="s">
        <v>296</v>
      </c>
      <c r="L654" s="15">
        <v>1</v>
      </c>
      <c r="M654" s="206">
        <v>33.534246575342465</v>
      </c>
      <c r="N654" s="73"/>
      <c r="O654" s="197">
        <f t="shared" si="187"/>
        <v>1421.8520547945207</v>
      </c>
      <c r="P654" s="174">
        <v>1.25</v>
      </c>
      <c r="Q654" s="174">
        <f t="shared" si="185"/>
        <v>33.534246575342465</v>
      </c>
      <c r="R654" s="173">
        <f t="shared" si="181"/>
        <v>1777.3150684931506</v>
      </c>
      <c r="S654" s="173">
        <f t="shared" si="186"/>
        <v>355.46301369862999</v>
      </c>
      <c r="T654" s="111"/>
      <c r="U654" s="32">
        <f t="shared" si="188"/>
        <v>0</v>
      </c>
      <c r="V654" s="280">
        <v>19</v>
      </c>
      <c r="W654" s="155" t="s">
        <v>253</v>
      </c>
      <c r="X654" s="293" t="s">
        <v>1386</v>
      </c>
      <c r="Y654" s="294">
        <v>46478</v>
      </c>
      <c r="Z654" s="199"/>
    </row>
    <row r="655" spans="1:26" s="45" customFormat="1" ht="12.75" customHeight="1">
      <c r="A655" s="309" t="s">
        <v>1950</v>
      </c>
      <c r="B655" s="314"/>
      <c r="C655" s="314">
        <v>985254</v>
      </c>
      <c r="D655" s="311">
        <v>12222001005173</v>
      </c>
      <c r="E655" s="311">
        <v>12222001005173</v>
      </c>
      <c r="F655" s="315">
        <v>1806310000</v>
      </c>
      <c r="G655" s="129" t="s">
        <v>170</v>
      </c>
      <c r="H655" s="81" t="s">
        <v>161</v>
      </c>
      <c r="I655" s="262" t="s">
        <v>688</v>
      </c>
      <c r="J655" s="105" t="s">
        <v>1385</v>
      </c>
      <c r="K655" s="320" t="s">
        <v>306</v>
      </c>
      <c r="L655" s="15">
        <v>1</v>
      </c>
      <c r="M655" s="206">
        <v>33.534246575342465</v>
      </c>
      <c r="N655" s="73"/>
      <c r="O655" s="197">
        <f t="shared" si="187"/>
        <v>1421.8520547945207</v>
      </c>
      <c r="P655" s="174">
        <v>1.25</v>
      </c>
      <c r="Q655" s="174">
        <f t="shared" si="185"/>
        <v>33.534246575342465</v>
      </c>
      <c r="R655" s="173">
        <f t="shared" si="181"/>
        <v>1777.3150684931506</v>
      </c>
      <c r="S655" s="173">
        <f t="shared" si="186"/>
        <v>355.46301369862999</v>
      </c>
      <c r="T655" s="111"/>
      <c r="U655" s="32">
        <f t="shared" si="188"/>
        <v>0</v>
      </c>
      <c r="V655" s="280">
        <v>14</v>
      </c>
      <c r="W655" s="155" t="s">
        <v>253</v>
      </c>
      <c r="X655" s="293" t="s">
        <v>1386</v>
      </c>
      <c r="Y655" s="294">
        <v>46508</v>
      </c>
      <c r="Z655" s="199"/>
    </row>
    <row r="656" spans="1:26" s="45" customFormat="1" ht="12.75" customHeight="1">
      <c r="A656" s="309" t="s">
        <v>1951</v>
      </c>
      <c r="B656" s="314">
        <v>81036991</v>
      </c>
      <c r="C656" s="314">
        <v>985273</v>
      </c>
      <c r="D656" s="311">
        <v>5999076232949</v>
      </c>
      <c r="E656" s="309">
        <v>23014010101</v>
      </c>
      <c r="F656" s="315">
        <v>1806310000</v>
      </c>
      <c r="G656" s="129" t="s">
        <v>170</v>
      </c>
      <c r="H656" s="28" t="s">
        <v>161</v>
      </c>
      <c r="I656" s="262" t="s">
        <v>416</v>
      </c>
      <c r="J656" s="105" t="s">
        <v>632</v>
      </c>
      <c r="K656" s="320"/>
      <c r="L656" s="15">
        <v>12</v>
      </c>
      <c r="M656" s="206">
        <v>27.07890410958904</v>
      </c>
      <c r="N656" s="372">
        <v>-0.3</v>
      </c>
      <c r="O656" s="197">
        <f t="shared" si="187"/>
        <v>803.70187397260281</v>
      </c>
      <c r="P656" s="174">
        <v>1.25</v>
      </c>
      <c r="Q656" s="174">
        <f t="shared" si="185"/>
        <v>27.07890410958904</v>
      </c>
      <c r="R656" s="173">
        <f t="shared" si="181"/>
        <v>1435.1819178082192</v>
      </c>
      <c r="S656" s="173">
        <f t="shared" si="173"/>
        <v>631.48004383561636</v>
      </c>
      <c r="T656" s="111"/>
      <c r="U656" s="32">
        <f t="shared" si="188"/>
        <v>0</v>
      </c>
      <c r="V656" s="280">
        <v>3</v>
      </c>
      <c r="W656" s="155" t="s">
        <v>253</v>
      </c>
      <c r="X656" s="227"/>
      <c r="Y656" s="373">
        <v>46296</v>
      </c>
      <c r="Z656" s="151"/>
    </row>
    <row r="657" spans="1:26" s="45" customFormat="1" ht="12.75" customHeight="1">
      <c r="A657" s="309" t="s">
        <v>1952</v>
      </c>
      <c r="B657" s="314">
        <v>80996989</v>
      </c>
      <c r="C657" s="314">
        <v>985242</v>
      </c>
      <c r="D657" s="311">
        <v>5999076226818</v>
      </c>
      <c r="E657" s="309">
        <v>20011010100</v>
      </c>
      <c r="F657" s="315">
        <v>2008199900</v>
      </c>
      <c r="G657" s="129" t="s">
        <v>170</v>
      </c>
      <c r="H657" s="81" t="s">
        <v>161</v>
      </c>
      <c r="I657" s="262" t="s">
        <v>376</v>
      </c>
      <c r="J657" s="105" t="s">
        <v>633</v>
      </c>
      <c r="K657" s="105" t="s">
        <v>376</v>
      </c>
      <c r="L657" s="15">
        <v>28</v>
      </c>
      <c r="M657" s="206">
        <v>1.0293150684931507</v>
      </c>
      <c r="N657" s="73"/>
      <c r="O657" s="197">
        <f t="shared" si="187"/>
        <v>43.642958904109591</v>
      </c>
      <c r="P657" s="174">
        <v>1.4</v>
      </c>
      <c r="Q657" s="174">
        <f t="shared" si="185"/>
        <v>1.1528328767123286</v>
      </c>
      <c r="R657" s="173">
        <f t="shared" si="181"/>
        <v>61.100142465753414</v>
      </c>
      <c r="S657" s="173">
        <f t="shared" si="173"/>
        <v>17.457183561643824</v>
      </c>
      <c r="T657" s="111"/>
      <c r="U657" s="32">
        <f t="shared" si="188"/>
        <v>0</v>
      </c>
      <c r="V657" s="280">
        <v>27</v>
      </c>
      <c r="W657" s="156" t="s">
        <v>254</v>
      </c>
      <c r="X657" s="215"/>
      <c r="Y657" s="294">
        <v>46447</v>
      </c>
      <c r="Z657" s="35"/>
    </row>
    <row r="658" spans="1:26" s="45" customFormat="1" ht="12.75" customHeight="1">
      <c r="A658" s="309" t="s">
        <v>1953</v>
      </c>
      <c r="B658" s="314">
        <v>80996990</v>
      </c>
      <c r="C658" s="314">
        <v>985243</v>
      </c>
      <c r="D658" s="311">
        <v>5999076226825</v>
      </c>
      <c r="E658" s="309">
        <v>20011010200</v>
      </c>
      <c r="F658" s="309">
        <v>2008199900</v>
      </c>
      <c r="G658" s="129" t="s">
        <v>170</v>
      </c>
      <c r="H658" s="81" t="s">
        <v>161</v>
      </c>
      <c r="I658" s="262" t="s">
        <v>377</v>
      </c>
      <c r="J658" s="105" t="s">
        <v>629</v>
      </c>
      <c r="K658" s="105" t="s">
        <v>377</v>
      </c>
      <c r="L658" s="15">
        <v>28</v>
      </c>
      <c r="M658" s="206">
        <v>1.0293150684931507</v>
      </c>
      <c r="N658" s="289"/>
      <c r="O658" s="197">
        <f t="shared" si="187"/>
        <v>43.642958904109591</v>
      </c>
      <c r="P658" s="174">
        <v>1.4</v>
      </c>
      <c r="Q658" s="174">
        <f t="shared" si="185"/>
        <v>1.1528328767123286</v>
      </c>
      <c r="R658" s="173">
        <f t="shared" si="181"/>
        <v>61.100142465753414</v>
      </c>
      <c r="S658" s="173">
        <f t="shared" si="173"/>
        <v>17.457183561643824</v>
      </c>
      <c r="T658" s="111"/>
      <c r="U658" s="32">
        <f t="shared" si="188"/>
        <v>0</v>
      </c>
      <c r="V658" s="280">
        <v>6</v>
      </c>
      <c r="W658" s="156" t="s">
        <v>254</v>
      </c>
      <c r="X658" s="215"/>
      <c r="Y658" s="294">
        <v>46447</v>
      </c>
      <c r="Z658" s="177"/>
    </row>
    <row r="659" spans="1:26" s="45" customFormat="1" ht="12.75" customHeight="1">
      <c r="A659" s="309" t="s">
        <v>1954</v>
      </c>
      <c r="B659" s="314">
        <v>81036993</v>
      </c>
      <c r="C659" s="314">
        <v>985247</v>
      </c>
      <c r="D659" s="311">
        <v>5999076228775</v>
      </c>
      <c r="E659" s="309">
        <v>20013010100</v>
      </c>
      <c r="F659" s="309">
        <v>1806310000</v>
      </c>
      <c r="G659" s="129" t="s">
        <v>170</v>
      </c>
      <c r="H659" s="81" t="s">
        <v>161</v>
      </c>
      <c r="I659" s="262" t="s">
        <v>434</v>
      </c>
      <c r="J659" s="105" t="s">
        <v>634</v>
      </c>
      <c r="K659" s="320" t="s">
        <v>285</v>
      </c>
      <c r="L659" s="15">
        <v>12</v>
      </c>
      <c r="M659" s="206">
        <v>3.0879452054794516</v>
      </c>
      <c r="N659" s="73"/>
      <c r="O659" s="197">
        <f t="shared" si="187"/>
        <v>130.92887671232876</v>
      </c>
      <c r="P659" s="174">
        <v>1.3</v>
      </c>
      <c r="Q659" s="174">
        <f t="shared" si="185"/>
        <v>3.2114630136986304</v>
      </c>
      <c r="R659" s="173">
        <f t="shared" si="181"/>
        <v>170.20753972602742</v>
      </c>
      <c r="S659" s="173">
        <f t="shared" si="173"/>
        <v>39.278663013698662</v>
      </c>
      <c r="T659" s="111"/>
      <c r="U659" s="32">
        <f t="shared" si="188"/>
        <v>0</v>
      </c>
      <c r="V659" s="280">
        <v>2</v>
      </c>
      <c r="W659" s="156" t="s">
        <v>254</v>
      </c>
      <c r="X659" s="215"/>
      <c r="Y659" s="294">
        <v>46388</v>
      </c>
      <c r="Z659" s="199"/>
    </row>
    <row r="660" spans="1:26" s="45" customFormat="1" ht="12.75" customHeight="1">
      <c r="A660" s="309" t="s">
        <v>1955</v>
      </c>
      <c r="B660" s="310">
        <v>81154224</v>
      </c>
      <c r="C660" s="314">
        <v>985248</v>
      </c>
      <c r="D660" s="311">
        <v>5999076228782</v>
      </c>
      <c r="E660" s="309">
        <v>20013010200</v>
      </c>
      <c r="F660" s="309">
        <v>1806310000</v>
      </c>
      <c r="G660" s="129" t="s">
        <v>170</v>
      </c>
      <c r="H660" s="81" t="s">
        <v>161</v>
      </c>
      <c r="I660" s="262" t="s">
        <v>434</v>
      </c>
      <c r="J660" s="105" t="s">
        <v>634</v>
      </c>
      <c r="K660" s="43" t="s">
        <v>77</v>
      </c>
      <c r="L660" s="15">
        <v>12</v>
      </c>
      <c r="M660" s="206">
        <v>3.0879452054794516</v>
      </c>
      <c r="N660" s="289"/>
      <c r="O660" s="197">
        <f t="shared" si="187"/>
        <v>130.92887671232876</v>
      </c>
      <c r="P660" s="174">
        <v>1.3</v>
      </c>
      <c r="Q660" s="174">
        <f t="shared" si="185"/>
        <v>3.2114630136986304</v>
      </c>
      <c r="R660" s="173">
        <f t="shared" si="181"/>
        <v>170.20753972602742</v>
      </c>
      <c r="S660" s="173">
        <f t="shared" si="173"/>
        <v>39.278663013698662</v>
      </c>
      <c r="T660" s="111"/>
      <c r="U660" s="32">
        <f t="shared" si="188"/>
        <v>0</v>
      </c>
      <c r="V660" s="280"/>
      <c r="W660" s="156" t="s">
        <v>254</v>
      </c>
      <c r="X660" s="215"/>
      <c r="Y660" s="20"/>
      <c r="Z660" s="178"/>
    </row>
    <row r="661" spans="1:26" s="45" customFormat="1" ht="12.75" customHeight="1">
      <c r="A661" s="309" t="s">
        <v>1956</v>
      </c>
      <c r="B661" s="310">
        <v>81154225</v>
      </c>
      <c r="C661" s="314">
        <v>985274</v>
      </c>
      <c r="D661" s="311">
        <v>5999076228799</v>
      </c>
      <c r="E661" s="309">
        <v>20013010300</v>
      </c>
      <c r="F661" s="315">
        <v>1806310000</v>
      </c>
      <c r="G661" s="129" t="s">
        <v>170</v>
      </c>
      <c r="H661" s="81" t="s">
        <v>161</v>
      </c>
      <c r="I661" s="262" t="s">
        <v>434</v>
      </c>
      <c r="J661" s="105" t="s">
        <v>634</v>
      </c>
      <c r="K661" s="320" t="s">
        <v>417</v>
      </c>
      <c r="L661" s="15">
        <v>12</v>
      </c>
      <c r="M661" s="206">
        <v>3.0879452054794516</v>
      </c>
      <c r="N661" s="289"/>
      <c r="O661" s="197">
        <f t="shared" si="187"/>
        <v>130.92887671232876</v>
      </c>
      <c r="P661" s="174">
        <v>1.3</v>
      </c>
      <c r="Q661" s="174">
        <f t="shared" si="185"/>
        <v>3.2114630136986304</v>
      </c>
      <c r="R661" s="173">
        <f t="shared" si="181"/>
        <v>170.20753972602742</v>
      </c>
      <c r="S661" s="173">
        <f t="shared" si="173"/>
        <v>39.278663013698662</v>
      </c>
      <c r="T661" s="111"/>
      <c r="U661" s="32">
        <f t="shared" si="188"/>
        <v>0</v>
      </c>
      <c r="V661" s="280">
        <v>21</v>
      </c>
      <c r="W661" s="155" t="s">
        <v>253</v>
      </c>
      <c r="X661" s="215"/>
      <c r="Y661" s="294">
        <v>46447</v>
      </c>
      <c r="Z661" s="199"/>
    </row>
    <row r="662" spans="1:26" s="45" customFormat="1" ht="12.75" customHeight="1">
      <c r="A662" s="309" t="s">
        <v>1957</v>
      </c>
      <c r="B662" s="310">
        <v>81154226</v>
      </c>
      <c r="C662" s="314">
        <v>985252</v>
      </c>
      <c r="D662" s="311">
        <v>5999076228805</v>
      </c>
      <c r="E662" s="309">
        <v>20013010400</v>
      </c>
      <c r="F662" s="315">
        <v>1806310000</v>
      </c>
      <c r="G662" s="129" t="s">
        <v>170</v>
      </c>
      <c r="H662" s="81" t="s">
        <v>161</v>
      </c>
      <c r="I662" s="262" t="s">
        <v>434</v>
      </c>
      <c r="J662" s="105" t="s">
        <v>634</v>
      </c>
      <c r="K662" s="320" t="s">
        <v>395</v>
      </c>
      <c r="L662" s="15">
        <v>12</v>
      </c>
      <c r="M662" s="206">
        <v>3.0879452054794516</v>
      </c>
      <c r="N662" s="372">
        <v>-0.3</v>
      </c>
      <c r="O662" s="197">
        <f t="shared" si="187"/>
        <v>91.650213698630125</v>
      </c>
      <c r="P662" s="174">
        <v>1.3</v>
      </c>
      <c r="Q662" s="174">
        <f t="shared" si="185"/>
        <v>3.2114630136986304</v>
      </c>
      <c r="R662" s="173">
        <f t="shared" si="181"/>
        <v>170.20753972602742</v>
      </c>
      <c r="S662" s="173">
        <f t="shared" si="173"/>
        <v>78.557326027397295</v>
      </c>
      <c r="T662" s="111"/>
      <c r="U662" s="32">
        <f t="shared" si="188"/>
        <v>0</v>
      </c>
      <c r="V662" s="280">
        <v>5</v>
      </c>
      <c r="W662" s="156" t="s">
        <v>254</v>
      </c>
      <c r="X662" s="215"/>
      <c r="Y662" s="373">
        <v>46296</v>
      </c>
      <c r="Z662" s="199"/>
    </row>
    <row r="663" spans="1:26" s="46" customFormat="1" ht="12.75" customHeight="1">
      <c r="A663" s="309" t="s">
        <v>1959</v>
      </c>
      <c r="B663" s="310"/>
      <c r="C663" s="314">
        <v>999104</v>
      </c>
      <c r="D663" s="311">
        <v>5999076250998</v>
      </c>
      <c r="E663" s="309">
        <v>22002020100</v>
      </c>
      <c r="F663" s="315">
        <v>2106909200</v>
      </c>
      <c r="G663" s="5" t="s">
        <v>170</v>
      </c>
      <c r="H663" s="81" t="s">
        <v>237</v>
      </c>
      <c r="I663" s="63" t="s">
        <v>681</v>
      </c>
      <c r="J663" s="104" t="s">
        <v>600</v>
      </c>
      <c r="K663" s="43" t="s">
        <v>78</v>
      </c>
      <c r="L663" s="12">
        <v>12</v>
      </c>
      <c r="M663" s="206">
        <v>1.6469041095890413</v>
      </c>
      <c r="N663" s="73"/>
      <c r="O663" s="197">
        <f t="shared" si="187"/>
        <v>69.828734246575365</v>
      </c>
      <c r="P663" s="174">
        <v>1.4</v>
      </c>
      <c r="Q663" s="174">
        <f>M663*0.8*P663</f>
        <v>1.8445326027397262</v>
      </c>
      <c r="R663" s="173">
        <f t="shared" si="181"/>
        <v>97.760227945205486</v>
      </c>
      <c r="S663" s="173">
        <f>R663-O663</f>
        <v>27.931493698630121</v>
      </c>
      <c r="T663" s="111"/>
      <c r="U663" s="32">
        <f t="shared" si="188"/>
        <v>0</v>
      </c>
      <c r="V663" s="280" t="s">
        <v>4119</v>
      </c>
      <c r="W663" s="156" t="s">
        <v>254</v>
      </c>
      <c r="X663" s="215"/>
      <c r="Y663" s="294">
        <v>46874</v>
      </c>
      <c r="Z663" s="151"/>
    </row>
    <row r="664" spans="1:26" s="46" customFormat="1" ht="12.75" customHeight="1">
      <c r="A664" s="309" t="s">
        <v>1960</v>
      </c>
      <c r="B664" s="314"/>
      <c r="C664" s="314">
        <v>999105</v>
      </c>
      <c r="D664" s="311">
        <v>5999076251001</v>
      </c>
      <c r="E664" s="309">
        <v>22002020200</v>
      </c>
      <c r="F664" s="315">
        <v>2106909200</v>
      </c>
      <c r="G664" s="5" t="s">
        <v>170</v>
      </c>
      <c r="H664" s="8" t="s">
        <v>237</v>
      </c>
      <c r="I664" s="63" t="s">
        <v>681</v>
      </c>
      <c r="J664" s="104" t="s">
        <v>600</v>
      </c>
      <c r="K664" s="43" t="s">
        <v>126</v>
      </c>
      <c r="L664" s="13">
        <v>12</v>
      </c>
      <c r="M664" s="206">
        <v>1.6469041095890413</v>
      </c>
      <c r="N664" s="73"/>
      <c r="O664" s="197">
        <f t="shared" si="187"/>
        <v>69.828734246575365</v>
      </c>
      <c r="P664" s="174">
        <v>1.4</v>
      </c>
      <c r="Q664" s="174">
        <f t="shared" si="185"/>
        <v>1.8445326027397262</v>
      </c>
      <c r="R664" s="173">
        <f t="shared" si="181"/>
        <v>97.760227945205486</v>
      </c>
      <c r="S664" s="173">
        <f t="shared" si="173"/>
        <v>27.931493698630121</v>
      </c>
      <c r="T664" s="111"/>
      <c r="U664" s="32">
        <f t="shared" si="188"/>
        <v>0</v>
      </c>
      <c r="V664" s="280" t="s">
        <v>4119</v>
      </c>
      <c r="W664" s="156" t="s">
        <v>254</v>
      </c>
      <c r="X664" s="215"/>
      <c r="Y664" s="294">
        <v>46874</v>
      </c>
      <c r="Z664" s="177"/>
    </row>
    <row r="665" spans="1:26" s="46" customFormat="1" ht="12.75" customHeight="1">
      <c r="A665" s="309" t="s">
        <v>1961</v>
      </c>
      <c r="B665" s="314">
        <v>80910993</v>
      </c>
      <c r="C665" s="314">
        <v>999106</v>
      </c>
      <c r="D665" s="311">
        <v>5999076250974</v>
      </c>
      <c r="E665" s="309">
        <v>22003020200</v>
      </c>
      <c r="F665" s="315">
        <v>2106909200</v>
      </c>
      <c r="G665" s="5" t="s">
        <v>170</v>
      </c>
      <c r="H665" s="8" t="s">
        <v>237</v>
      </c>
      <c r="I665" s="63" t="s">
        <v>682</v>
      </c>
      <c r="J665" s="104" t="s">
        <v>600</v>
      </c>
      <c r="K665" s="43" t="s">
        <v>94</v>
      </c>
      <c r="L665" s="13">
        <v>12</v>
      </c>
      <c r="M665" s="206">
        <v>1.6469041095890413</v>
      </c>
      <c r="N665" s="73"/>
      <c r="O665" s="197">
        <f t="shared" si="187"/>
        <v>69.828734246575365</v>
      </c>
      <c r="P665" s="174">
        <v>1.4</v>
      </c>
      <c r="Q665" s="174">
        <f>M665*0.8*P665</f>
        <v>1.8445326027397262</v>
      </c>
      <c r="R665" s="173">
        <f t="shared" si="181"/>
        <v>97.760227945205486</v>
      </c>
      <c r="S665" s="173">
        <f>R665-O665</f>
        <v>27.931493698630121</v>
      </c>
      <c r="T665" s="111"/>
      <c r="U665" s="32">
        <f t="shared" si="188"/>
        <v>0</v>
      </c>
      <c r="V665" s="280">
        <v>33</v>
      </c>
      <c r="W665" s="154" t="s">
        <v>255</v>
      </c>
      <c r="X665" s="215"/>
      <c r="Y665" s="294">
        <v>46844</v>
      </c>
      <c r="Z665" s="177"/>
    </row>
    <row r="666" spans="1:26" s="46" customFormat="1" ht="12.75" customHeight="1">
      <c r="A666" s="309" t="s">
        <v>1962</v>
      </c>
      <c r="B666" s="314">
        <v>80910992</v>
      </c>
      <c r="C666" s="314">
        <v>999107</v>
      </c>
      <c r="D666" s="311">
        <v>5999076250967</v>
      </c>
      <c r="E666" s="309">
        <v>22003020100</v>
      </c>
      <c r="F666" s="315">
        <v>2106909200</v>
      </c>
      <c r="G666" s="5" t="s">
        <v>170</v>
      </c>
      <c r="H666" s="8" t="s">
        <v>237</v>
      </c>
      <c r="I666" s="63" t="s">
        <v>682</v>
      </c>
      <c r="J666" s="104" t="s">
        <v>600</v>
      </c>
      <c r="K666" s="43" t="s">
        <v>78</v>
      </c>
      <c r="L666" s="13">
        <v>12</v>
      </c>
      <c r="M666" s="206">
        <v>1.6469041095890413</v>
      </c>
      <c r="N666" s="289"/>
      <c r="O666" s="197">
        <f t="shared" si="187"/>
        <v>69.828734246575365</v>
      </c>
      <c r="P666" s="174">
        <v>1.4</v>
      </c>
      <c r="Q666" s="174">
        <f t="shared" si="185"/>
        <v>1.8445326027397262</v>
      </c>
      <c r="R666" s="173">
        <f t="shared" si="181"/>
        <v>97.760227945205486</v>
      </c>
      <c r="S666" s="173">
        <f t="shared" si="173"/>
        <v>27.931493698630121</v>
      </c>
      <c r="T666" s="111"/>
      <c r="U666" s="32">
        <f t="shared" si="188"/>
        <v>0</v>
      </c>
      <c r="V666" s="280">
        <v>2</v>
      </c>
      <c r="W666" s="154" t="s">
        <v>255</v>
      </c>
      <c r="X666" s="215"/>
      <c r="Y666" s="294">
        <v>46874</v>
      </c>
      <c r="Z666" s="177"/>
    </row>
    <row r="667" spans="1:26" s="46" customFormat="1" ht="12.75" customHeight="1">
      <c r="A667" s="309" t="s">
        <v>1963</v>
      </c>
      <c r="B667" s="314"/>
      <c r="C667" s="314">
        <v>1024820</v>
      </c>
      <c r="D667" s="311">
        <v>5999076252282</v>
      </c>
      <c r="E667" s="309">
        <v>15001010041</v>
      </c>
      <c r="F667" s="315">
        <v>2106905900</v>
      </c>
      <c r="G667" s="5" t="s">
        <v>170</v>
      </c>
      <c r="H667" s="8" t="s">
        <v>237</v>
      </c>
      <c r="I667" s="63" t="s">
        <v>86</v>
      </c>
      <c r="J667" s="104" t="s">
        <v>614</v>
      </c>
      <c r="K667" s="43" t="s">
        <v>100</v>
      </c>
      <c r="L667" s="164">
        <v>1</v>
      </c>
      <c r="M667" s="206">
        <v>29.668493150684935</v>
      </c>
      <c r="N667" s="289"/>
      <c r="O667" s="197">
        <f t="shared" si="187"/>
        <v>1257.9441095890413</v>
      </c>
      <c r="P667" s="174">
        <v>1.25</v>
      </c>
      <c r="Q667" s="174">
        <f t="shared" si="185"/>
        <v>29.668493150684938</v>
      </c>
      <c r="R667" s="173">
        <f t="shared" si="181"/>
        <v>1572.4301369863017</v>
      </c>
      <c r="S667" s="173">
        <f t="shared" ref="S667:S807" si="189">R667-O667</f>
        <v>314.48602739726039</v>
      </c>
      <c r="T667" s="111"/>
      <c r="U667" s="32">
        <f t="shared" si="188"/>
        <v>0</v>
      </c>
      <c r="V667" s="280"/>
      <c r="W667" s="134" t="s">
        <v>250</v>
      </c>
      <c r="X667" s="215"/>
      <c r="Y667" s="20"/>
      <c r="Z667" s="199"/>
    </row>
    <row r="668" spans="1:26" s="46" customFormat="1" ht="12.75" customHeight="1">
      <c r="A668" s="309" t="s">
        <v>1964</v>
      </c>
      <c r="B668" s="314"/>
      <c r="C668" s="314">
        <v>1024410</v>
      </c>
      <c r="D668" s="311">
        <v>5999076238903</v>
      </c>
      <c r="E668" s="309">
        <v>22005030140</v>
      </c>
      <c r="F668" s="315">
        <v>2106909200</v>
      </c>
      <c r="G668" s="5" t="s">
        <v>170</v>
      </c>
      <c r="H668" s="81" t="s">
        <v>244</v>
      </c>
      <c r="I668" s="63" t="s">
        <v>677</v>
      </c>
      <c r="J668" s="54" t="s">
        <v>638</v>
      </c>
      <c r="K668" s="43" t="s">
        <v>63</v>
      </c>
      <c r="L668" s="93">
        <v>10</v>
      </c>
      <c r="M668" s="206">
        <v>14.711287671232871</v>
      </c>
      <c r="N668" s="73"/>
      <c r="O668" s="197">
        <f t="shared" si="187"/>
        <v>623.75859726027375</v>
      </c>
      <c r="P668" s="174">
        <v>1.35</v>
      </c>
      <c r="Q668" s="174">
        <f t="shared" si="185"/>
        <v>15.888190684931502</v>
      </c>
      <c r="R668" s="173">
        <f t="shared" si="181"/>
        <v>842.07410630136962</v>
      </c>
      <c r="S668" s="173">
        <f t="shared" si="189"/>
        <v>218.31550904109588</v>
      </c>
      <c r="T668" s="111"/>
      <c r="U668" s="32">
        <f t="shared" si="188"/>
        <v>0</v>
      </c>
      <c r="V668" s="280"/>
      <c r="W668" s="136" t="s">
        <v>251</v>
      </c>
      <c r="X668" s="215"/>
      <c r="Y668" s="294"/>
      <c r="Z668" s="151"/>
    </row>
    <row r="669" spans="1:26" s="46" customFormat="1" ht="12.75" customHeight="1">
      <c r="A669" s="309" t="s">
        <v>1965</v>
      </c>
      <c r="B669" s="314"/>
      <c r="C669" s="314">
        <v>1024411</v>
      </c>
      <c r="D669" s="311">
        <v>5999076238910</v>
      </c>
      <c r="E669" s="309">
        <v>22005030240</v>
      </c>
      <c r="F669" s="315">
        <v>2106909200</v>
      </c>
      <c r="G669" s="5" t="s">
        <v>170</v>
      </c>
      <c r="H669" s="81" t="s">
        <v>244</v>
      </c>
      <c r="I669" s="63" t="s">
        <v>677</v>
      </c>
      <c r="J669" s="54" t="s">
        <v>638</v>
      </c>
      <c r="K669" s="43" t="s">
        <v>64</v>
      </c>
      <c r="L669" s="93">
        <v>10</v>
      </c>
      <c r="M669" s="206">
        <v>14.711287671232871</v>
      </c>
      <c r="N669" s="73"/>
      <c r="O669" s="197">
        <f t="shared" si="187"/>
        <v>623.75859726027375</v>
      </c>
      <c r="P669" s="174">
        <v>1.35</v>
      </c>
      <c r="Q669" s="174">
        <f t="shared" si="185"/>
        <v>15.888190684931502</v>
      </c>
      <c r="R669" s="173">
        <f t="shared" si="181"/>
        <v>842.07410630136962</v>
      </c>
      <c r="S669" s="173">
        <f t="shared" si="189"/>
        <v>218.31550904109588</v>
      </c>
      <c r="T669" s="111"/>
      <c r="U669" s="32">
        <f t="shared" si="188"/>
        <v>0</v>
      </c>
      <c r="V669" s="280"/>
      <c r="W669" s="136" t="s">
        <v>251</v>
      </c>
      <c r="X669" s="215"/>
      <c r="Y669" s="294"/>
      <c r="Z669" s="151"/>
    </row>
    <row r="670" spans="1:26" s="3" customFormat="1" ht="12.75" customHeight="1">
      <c r="A670" s="309" t="s">
        <v>1966</v>
      </c>
      <c r="B670" s="278">
        <v>81154228</v>
      </c>
      <c r="C670" s="314">
        <v>985275</v>
      </c>
      <c r="D670" s="311">
        <v>5999076238866</v>
      </c>
      <c r="E670" s="309">
        <v>22005040140</v>
      </c>
      <c r="F670" s="315">
        <v>2106909200</v>
      </c>
      <c r="G670" s="5" t="s">
        <v>170</v>
      </c>
      <c r="H670" s="81" t="s">
        <v>244</v>
      </c>
      <c r="I670" s="63" t="s">
        <v>677</v>
      </c>
      <c r="J670" s="54" t="s">
        <v>602</v>
      </c>
      <c r="K670" s="5" t="s">
        <v>63</v>
      </c>
      <c r="L670" s="18">
        <v>50</v>
      </c>
      <c r="M670" s="206">
        <v>1.0293150684931507</v>
      </c>
      <c r="N670" s="73"/>
      <c r="O670" s="197">
        <f t="shared" si="187"/>
        <v>43.642958904109591</v>
      </c>
      <c r="P670" s="174">
        <v>1.4</v>
      </c>
      <c r="Q670" s="174">
        <f t="shared" si="185"/>
        <v>1.1528328767123286</v>
      </c>
      <c r="R670" s="173">
        <f t="shared" si="181"/>
        <v>61.100142465753414</v>
      </c>
      <c r="S670" s="173">
        <f t="shared" si="189"/>
        <v>17.457183561643824</v>
      </c>
      <c r="T670" s="111"/>
      <c r="U670" s="32">
        <f t="shared" si="188"/>
        <v>0</v>
      </c>
      <c r="V670" s="280"/>
      <c r="W670" s="135" t="s">
        <v>252</v>
      </c>
      <c r="X670" s="215"/>
      <c r="Y670" s="294"/>
      <c r="Z670" s="183"/>
    </row>
    <row r="671" spans="1:26" s="3" customFormat="1" ht="12.75" customHeight="1">
      <c r="A671" s="309" t="s">
        <v>1967</v>
      </c>
      <c r="B671" s="278">
        <v>81154292</v>
      </c>
      <c r="C671" s="314">
        <v>985276</v>
      </c>
      <c r="D671" s="311">
        <v>5999076238873</v>
      </c>
      <c r="E671" s="309">
        <v>22005040240</v>
      </c>
      <c r="F671" s="315">
        <v>2106909200</v>
      </c>
      <c r="G671" s="5" t="s">
        <v>170</v>
      </c>
      <c r="H671" s="81" t="s">
        <v>244</v>
      </c>
      <c r="I671" s="63" t="s">
        <v>677</v>
      </c>
      <c r="J671" s="54" t="s">
        <v>602</v>
      </c>
      <c r="K671" s="5" t="s">
        <v>64</v>
      </c>
      <c r="L671" s="18">
        <v>50</v>
      </c>
      <c r="M671" s="206">
        <v>1.0293150684931507</v>
      </c>
      <c r="N671" s="73"/>
      <c r="O671" s="197">
        <f t="shared" si="187"/>
        <v>43.642958904109591</v>
      </c>
      <c r="P671" s="174">
        <v>1.4</v>
      </c>
      <c r="Q671" s="174">
        <f t="shared" si="185"/>
        <v>1.1528328767123286</v>
      </c>
      <c r="R671" s="173">
        <f t="shared" si="181"/>
        <v>61.100142465753414</v>
      </c>
      <c r="S671" s="173">
        <f t="shared" si="189"/>
        <v>17.457183561643824</v>
      </c>
      <c r="T671" s="111"/>
      <c r="U671" s="32">
        <f t="shared" si="188"/>
        <v>0</v>
      </c>
      <c r="V671" s="280"/>
      <c r="W671" s="155" t="s">
        <v>253</v>
      </c>
      <c r="X671" s="215"/>
      <c r="Y671" s="294"/>
      <c r="Z671" s="183"/>
    </row>
    <row r="672" spans="1:26" s="46" customFormat="1" ht="12.75" customHeight="1">
      <c r="A672" s="309" t="s">
        <v>1968</v>
      </c>
      <c r="B672" s="314"/>
      <c r="C672" s="314">
        <v>1024412</v>
      </c>
      <c r="D672" s="311">
        <v>5999076209637</v>
      </c>
      <c r="E672" s="309">
        <v>19045010000</v>
      </c>
      <c r="F672" s="315">
        <v>2106905900</v>
      </c>
      <c r="G672" s="5" t="s">
        <v>170</v>
      </c>
      <c r="H672" s="28" t="s">
        <v>244</v>
      </c>
      <c r="I672" s="64" t="s">
        <v>199</v>
      </c>
      <c r="J672" s="104" t="s">
        <v>614</v>
      </c>
      <c r="K672" s="43" t="s">
        <v>162</v>
      </c>
      <c r="L672" s="158">
        <v>1</v>
      </c>
      <c r="M672" s="206">
        <v>29.668493150684935</v>
      </c>
      <c r="N672" s="73"/>
      <c r="O672" s="197">
        <f t="shared" si="187"/>
        <v>1257.9441095890413</v>
      </c>
      <c r="P672" s="174">
        <v>1.25</v>
      </c>
      <c r="Q672" s="174">
        <f t="shared" si="185"/>
        <v>29.668493150684938</v>
      </c>
      <c r="R672" s="173">
        <f t="shared" si="181"/>
        <v>1572.4301369863017</v>
      </c>
      <c r="S672" s="173">
        <f t="shared" si="189"/>
        <v>314.48602739726039</v>
      </c>
      <c r="T672" s="111"/>
      <c r="U672" s="32">
        <f t="shared" si="188"/>
        <v>0</v>
      </c>
      <c r="V672" s="280">
        <v>19</v>
      </c>
      <c r="W672" s="133" t="s">
        <v>249</v>
      </c>
      <c r="X672" s="215"/>
      <c r="Y672" s="294">
        <v>46813</v>
      </c>
      <c r="Z672" s="177"/>
    </row>
    <row r="673" spans="1:26" s="46" customFormat="1" ht="12.75" customHeight="1">
      <c r="A673" s="309" t="s">
        <v>1969</v>
      </c>
      <c r="B673" s="314">
        <v>80998660</v>
      </c>
      <c r="C673" s="314">
        <v>985277</v>
      </c>
      <c r="D673" s="311">
        <v>5999076206490</v>
      </c>
      <c r="E673" s="309">
        <v>22006010900</v>
      </c>
      <c r="F673" s="315">
        <v>2106905900</v>
      </c>
      <c r="G673" s="5" t="s">
        <v>170</v>
      </c>
      <c r="H673" s="81" t="s">
        <v>244</v>
      </c>
      <c r="I673" s="64" t="s">
        <v>139</v>
      </c>
      <c r="J673" s="104" t="s">
        <v>568</v>
      </c>
      <c r="K673" s="43" t="s">
        <v>45</v>
      </c>
      <c r="L673" s="13">
        <v>12</v>
      </c>
      <c r="M673" s="206">
        <v>21.517808219178079</v>
      </c>
      <c r="N673" s="73"/>
      <c r="O673" s="197">
        <f t="shared" si="187"/>
        <v>912.35506849315061</v>
      </c>
      <c r="P673" s="174">
        <v>1.25</v>
      </c>
      <c r="Q673" s="174">
        <f t="shared" si="185"/>
        <v>21.517808219178079</v>
      </c>
      <c r="R673" s="173">
        <f t="shared" si="181"/>
        <v>1140.4438356164383</v>
      </c>
      <c r="S673" s="173">
        <f t="shared" si="189"/>
        <v>228.08876712328765</v>
      </c>
      <c r="T673" s="111"/>
      <c r="U673" s="32">
        <f t="shared" si="188"/>
        <v>0</v>
      </c>
      <c r="V673" s="280">
        <v>1</v>
      </c>
      <c r="W673" s="135" t="s">
        <v>252</v>
      </c>
      <c r="X673" s="215"/>
      <c r="Y673" s="294">
        <v>46844</v>
      </c>
      <c r="Z673" s="151"/>
    </row>
    <row r="674" spans="1:26" s="46" customFormat="1" ht="12.75" customHeight="1">
      <c r="A674" s="309" t="s">
        <v>1970</v>
      </c>
      <c r="B674" s="314">
        <v>80998661</v>
      </c>
      <c r="C674" s="314">
        <v>985281</v>
      </c>
      <c r="D674" s="311">
        <v>5999076206506</v>
      </c>
      <c r="E674" s="309">
        <v>22006010200</v>
      </c>
      <c r="F674" s="315">
        <v>2106905900</v>
      </c>
      <c r="G674" s="5" t="s">
        <v>170</v>
      </c>
      <c r="H674" s="81" t="s">
        <v>244</v>
      </c>
      <c r="I674" s="63" t="s">
        <v>139</v>
      </c>
      <c r="J674" s="104" t="s">
        <v>568</v>
      </c>
      <c r="K674" s="43" t="s">
        <v>76</v>
      </c>
      <c r="L674" s="13">
        <v>12</v>
      </c>
      <c r="M674" s="206">
        <v>21.517808219178079</v>
      </c>
      <c r="N674" s="73"/>
      <c r="O674" s="197">
        <f t="shared" si="187"/>
        <v>912.35506849315061</v>
      </c>
      <c r="P674" s="174">
        <v>1.25</v>
      </c>
      <c r="Q674" s="174">
        <f t="shared" si="185"/>
        <v>21.517808219178079</v>
      </c>
      <c r="R674" s="173">
        <f t="shared" si="181"/>
        <v>1140.4438356164383</v>
      </c>
      <c r="S674" s="173">
        <f t="shared" si="189"/>
        <v>228.08876712328765</v>
      </c>
      <c r="T674" s="111"/>
      <c r="U674" s="32">
        <f t="shared" si="188"/>
        <v>0</v>
      </c>
      <c r="V674" s="280"/>
      <c r="W674" s="135" t="s">
        <v>252</v>
      </c>
      <c r="X674" s="227"/>
      <c r="Y674" s="294"/>
      <c r="Z674" s="177"/>
    </row>
    <row r="675" spans="1:26" s="46" customFormat="1" ht="12.75" customHeight="1">
      <c r="A675" s="309" t="s">
        <v>1971</v>
      </c>
      <c r="B675" s="314">
        <v>80998662</v>
      </c>
      <c r="C675" s="314">
        <v>985282</v>
      </c>
      <c r="D675" s="311">
        <v>5999076206513</v>
      </c>
      <c r="E675" s="309">
        <v>22006010100</v>
      </c>
      <c r="F675" s="315">
        <v>2106905900</v>
      </c>
      <c r="G675" s="5" t="s">
        <v>170</v>
      </c>
      <c r="H675" s="81" t="s">
        <v>244</v>
      </c>
      <c r="I675" s="63" t="s">
        <v>139</v>
      </c>
      <c r="J675" s="104" t="s">
        <v>568</v>
      </c>
      <c r="K675" s="43" t="s">
        <v>94</v>
      </c>
      <c r="L675" s="13">
        <v>12</v>
      </c>
      <c r="M675" s="206">
        <v>21.517808219178079</v>
      </c>
      <c r="N675" s="73"/>
      <c r="O675" s="197">
        <f t="shared" si="187"/>
        <v>912.35506849315061</v>
      </c>
      <c r="P675" s="174">
        <v>1.25</v>
      </c>
      <c r="Q675" s="174">
        <f t="shared" si="185"/>
        <v>21.517808219178079</v>
      </c>
      <c r="R675" s="173">
        <f t="shared" si="181"/>
        <v>1140.4438356164383</v>
      </c>
      <c r="S675" s="173">
        <f t="shared" si="189"/>
        <v>228.08876712328765</v>
      </c>
      <c r="T675" s="111"/>
      <c r="U675" s="32">
        <f t="shared" si="188"/>
        <v>0</v>
      </c>
      <c r="V675" s="280"/>
      <c r="W675" s="135" t="s">
        <v>252</v>
      </c>
      <c r="X675" s="227"/>
      <c r="Y675" s="294"/>
      <c r="Z675" s="177"/>
    </row>
    <row r="676" spans="1:26" s="46" customFormat="1" ht="12.75" customHeight="1">
      <c r="A676" s="309" t="s">
        <v>1972</v>
      </c>
      <c r="B676" s="314">
        <v>80998663</v>
      </c>
      <c r="C676" s="314">
        <v>985283</v>
      </c>
      <c r="D676" s="311">
        <v>5999076206537</v>
      </c>
      <c r="E676" s="309">
        <v>22006010600</v>
      </c>
      <c r="F676" s="315">
        <v>2106905900</v>
      </c>
      <c r="G676" s="5" t="s">
        <v>170</v>
      </c>
      <c r="H676" s="81" t="s">
        <v>244</v>
      </c>
      <c r="I676" s="63" t="s">
        <v>139</v>
      </c>
      <c r="J676" s="104" t="s">
        <v>568</v>
      </c>
      <c r="K676" s="43" t="s">
        <v>55</v>
      </c>
      <c r="L676" s="13">
        <v>12</v>
      </c>
      <c r="M676" s="206">
        <v>21.517808219178079</v>
      </c>
      <c r="N676" s="289"/>
      <c r="O676" s="197">
        <f t="shared" si="187"/>
        <v>912.35506849315061</v>
      </c>
      <c r="P676" s="174">
        <v>1.25</v>
      </c>
      <c r="Q676" s="174">
        <f t="shared" si="185"/>
        <v>21.517808219178079</v>
      </c>
      <c r="R676" s="173">
        <f t="shared" si="181"/>
        <v>1140.4438356164383</v>
      </c>
      <c r="S676" s="173">
        <f t="shared" si="189"/>
        <v>228.08876712328765</v>
      </c>
      <c r="T676" s="111"/>
      <c r="U676" s="32">
        <f t="shared" si="188"/>
        <v>0</v>
      </c>
      <c r="V676" s="280"/>
      <c r="W676" s="135" t="s">
        <v>252</v>
      </c>
      <c r="X676" s="227"/>
      <c r="Y676" s="294"/>
      <c r="Z676" s="177"/>
    </row>
    <row r="677" spans="1:26" s="46" customFormat="1" ht="12.75" customHeight="1">
      <c r="A677" s="309" t="s">
        <v>1973</v>
      </c>
      <c r="B677" s="314">
        <v>80998664</v>
      </c>
      <c r="C677" s="314">
        <v>985286</v>
      </c>
      <c r="D677" s="311">
        <v>5999076206483</v>
      </c>
      <c r="E677" s="309">
        <v>22006011100</v>
      </c>
      <c r="F677" s="315">
        <v>2106905900</v>
      </c>
      <c r="G677" s="5" t="s">
        <v>170</v>
      </c>
      <c r="H677" s="81" t="s">
        <v>244</v>
      </c>
      <c r="I677" s="63" t="s">
        <v>139</v>
      </c>
      <c r="J677" s="104" t="s">
        <v>568</v>
      </c>
      <c r="K677" s="43" t="s">
        <v>46</v>
      </c>
      <c r="L677" s="13">
        <v>12</v>
      </c>
      <c r="M677" s="206">
        <v>21.517808219178079</v>
      </c>
      <c r="N677" s="73"/>
      <c r="O677" s="197">
        <f t="shared" si="187"/>
        <v>912.35506849315061</v>
      </c>
      <c r="P677" s="174">
        <v>1.25</v>
      </c>
      <c r="Q677" s="174">
        <f t="shared" si="185"/>
        <v>21.517808219178079</v>
      </c>
      <c r="R677" s="173">
        <f t="shared" si="181"/>
        <v>1140.4438356164383</v>
      </c>
      <c r="S677" s="173">
        <f t="shared" si="189"/>
        <v>228.08876712328765</v>
      </c>
      <c r="T677" s="111"/>
      <c r="U677" s="32">
        <f t="shared" si="188"/>
        <v>0</v>
      </c>
      <c r="V677" s="280"/>
      <c r="W677" s="135" t="s">
        <v>252</v>
      </c>
      <c r="X677" s="227"/>
      <c r="Y677" s="294"/>
      <c r="Z677" s="177"/>
    </row>
    <row r="678" spans="1:26" s="46" customFormat="1" ht="12.75" customHeight="1">
      <c r="A678" s="309" t="s">
        <v>1882</v>
      </c>
      <c r="B678" s="310">
        <v>81154216</v>
      </c>
      <c r="C678" s="314">
        <v>993918</v>
      </c>
      <c r="D678" s="311">
        <v>5999076234615</v>
      </c>
      <c r="E678" s="309">
        <v>19055010031</v>
      </c>
      <c r="F678" s="315">
        <v>2106909200</v>
      </c>
      <c r="G678" s="5" t="s">
        <v>170</v>
      </c>
      <c r="H678" s="81" t="s">
        <v>3094</v>
      </c>
      <c r="I678" s="63" t="s">
        <v>366</v>
      </c>
      <c r="J678" s="316" t="s">
        <v>486</v>
      </c>
      <c r="K678" s="43"/>
      <c r="L678" s="12">
        <v>12</v>
      </c>
      <c r="M678" s="206">
        <v>8.3770410958904105</v>
      </c>
      <c r="N678" s="289"/>
      <c r="O678" s="197">
        <f t="shared" si="187"/>
        <v>355.1865424657534</v>
      </c>
      <c r="P678" s="174">
        <v>1.5</v>
      </c>
      <c r="Q678" s="174">
        <f>M678*0.8*P678</f>
        <v>10.052449315068493</v>
      </c>
      <c r="R678" s="173">
        <f t="shared" si="181"/>
        <v>532.77981369863016</v>
      </c>
      <c r="S678" s="173">
        <f>R678-O678</f>
        <v>177.59327123287676</v>
      </c>
      <c r="T678" s="111"/>
      <c r="U678" s="32">
        <f t="shared" si="188"/>
        <v>0</v>
      </c>
      <c r="V678" s="280"/>
      <c r="W678" s="136" t="s">
        <v>251</v>
      </c>
      <c r="X678" s="215"/>
      <c r="Y678" s="294"/>
      <c r="Z678" s="177"/>
    </row>
    <row r="679" spans="1:26" s="46" customFormat="1" ht="14.25" customHeight="1">
      <c r="A679" s="309" t="s">
        <v>1974</v>
      </c>
      <c r="B679" s="314">
        <v>81154229</v>
      </c>
      <c r="C679" s="314">
        <v>999141</v>
      </c>
      <c r="D679" s="311">
        <v>5999076251018</v>
      </c>
      <c r="E679" s="309">
        <v>22004020100</v>
      </c>
      <c r="F679" s="315">
        <v>2106909200</v>
      </c>
      <c r="G679" s="5" t="s">
        <v>170</v>
      </c>
      <c r="H679" s="79" t="s">
        <v>247</v>
      </c>
      <c r="I679" s="63" t="s">
        <v>680</v>
      </c>
      <c r="J679" s="104" t="s">
        <v>600</v>
      </c>
      <c r="K679" s="43" t="s">
        <v>94</v>
      </c>
      <c r="L679" s="13">
        <v>12</v>
      </c>
      <c r="M679" s="206">
        <v>1.4410410958904107</v>
      </c>
      <c r="N679" s="73"/>
      <c r="O679" s="197">
        <f t="shared" si="187"/>
        <v>61.100142465753414</v>
      </c>
      <c r="P679" s="174">
        <v>1.4</v>
      </c>
      <c r="Q679" s="174">
        <f t="shared" si="185"/>
        <v>1.61396602739726</v>
      </c>
      <c r="R679" s="173">
        <f t="shared" si="181"/>
        <v>85.540199452054779</v>
      </c>
      <c r="S679" s="173">
        <f t="shared" si="189"/>
        <v>24.440056986301364</v>
      </c>
      <c r="T679" s="111"/>
      <c r="U679" s="32">
        <f t="shared" si="188"/>
        <v>0</v>
      </c>
      <c r="V679" s="280" t="s">
        <v>4119</v>
      </c>
      <c r="W679" s="155" t="s">
        <v>253</v>
      </c>
      <c r="X679" s="215"/>
      <c r="Y679" s="294">
        <v>46874</v>
      </c>
      <c r="Z679" s="151"/>
    </row>
    <row r="680" spans="1:26" s="46" customFormat="1" ht="14.25" customHeight="1">
      <c r="A680" s="309" t="s">
        <v>1975</v>
      </c>
      <c r="B680" s="278">
        <v>81096040</v>
      </c>
      <c r="C680" s="278">
        <v>999142</v>
      </c>
      <c r="D680" s="311">
        <v>5999076251025</v>
      </c>
      <c r="E680" s="309">
        <v>22004020200</v>
      </c>
      <c r="F680" s="309">
        <v>2106909200</v>
      </c>
      <c r="G680" s="5" t="s">
        <v>170</v>
      </c>
      <c r="H680" s="79" t="s">
        <v>247</v>
      </c>
      <c r="I680" s="63" t="s">
        <v>680</v>
      </c>
      <c r="J680" s="104" t="s">
        <v>600</v>
      </c>
      <c r="K680" s="43" t="s">
        <v>125</v>
      </c>
      <c r="L680" s="13">
        <v>12</v>
      </c>
      <c r="M680" s="206">
        <v>1.4410410958904107</v>
      </c>
      <c r="N680" s="73"/>
      <c r="O680" s="197">
        <f t="shared" si="187"/>
        <v>61.100142465753414</v>
      </c>
      <c r="P680" s="174">
        <v>1.4</v>
      </c>
      <c r="Q680" s="174">
        <f t="shared" si="185"/>
        <v>1.61396602739726</v>
      </c>
      <c r="R680" s="173">
        <f t="shared" si="181"/>
        <v>85.540199452054779</v>
      </c>
      <c r="S680" s="173">
        <f t="shared" si="189"/>
        <v>24.440056986301364</v>
      </c>
      <c r="T680" s="111"/>
      <c r="U680" s="32">
        <f t="shared" si="188"/>
        <v>0</v>
      </c>
      <c r="V680" s="280" t="s">
        <v>4119</v>
      </c>
      <c r="W680" s="156" t="s">
        <v>254</v>
      </c>
      <c r="X680" s="215"/>
      <c r="Y680" s="294">
        <v>46905</v>
      </c>
      <c r="Z680" s="151"/>
    </row>
    <row r="681" spans="1:26" s="46" customFormat="1" ht="12.75" customHeight="1">
      <c r="A681" s="309" t="s">
        <v>3784</v>
      </c>
      <c r="B681" s="278"/>
      <c r="C681" s="278"/>
      <c r="D681" s="311">
        <v>5999076265398</v>
      </c>
      <c r="E681" s="309">
        <v>24110100</v>
      </c>
      <c r="F681" s="309">
        <v>7323930000</v>
      </c>
      <c r="G681" s="5" t="s">
        <v>170</v>
      </c>
      <c r="H681" s="79" t="s">
        <v>3783</v>
      </c>
      <c r="I681" s="257" t="s">
        <v>3782</v>
      </c>
      <c r="J681" s="104" t="s">
        <v>560</v>
      </c>
      <c r="K681" s="43" t="s">
        <v>503</v>
      </c>
      <c r="L681" s="13"/>
      <c r="M681" s="206">
        <v>16.122054794520544</v>
      </c>
      <c r="N681" s="73"/>
      <c r="O681" s="197">
        <f t="shared" si="187"/>
        <v>683.57512328767109</v>
      </c>
      <c r="P681" s="174">
        <v>1.3</v>
      </c>
      <c r="Q681" s="174">
        <f t="shared" si="185"/>
        <v>16.766936986301367</v>
      </c>
      <c r="R681" s="173">
        <f t="shared" si="181"/>
        <v>888.64766027397241</v>
      </c>
      <c r="S681" s="173">
        <f t="shared" si="189"/>
        <v>205.07253698630132</v>
      </c>
      <c r="T681" s="111"/>
      <c r="U681" s="32">
        <f t="shared" si="188"/>
        <v>0</v>
      </c>
      <c r="V681" s="280">
        <v>5</v>
      </c>
      <c r="W681" s="357"/>
      <c r="X681" s="215"/>
      <c r="Y681" s="294"/>
      <c r="Z681" s="151"/>
    </row>
    <row r="682" spans="1:26" s="46" customFormat="1" ht="12.75" customHeight="1">
      <c r="A682" s="309" t="s">
        <v>3786</v>
      </c>
      <c r="B682" s="278"/>
      <c r="C682" s="278"/>
      <c r="D682" s="311">
        <v>5999076265411</v>
      </c>
      <c r="E682" s="309">
        <v>24110300</v>
      </c>
      <c r="F682" s="309">
        <v>7323930000</v>
      </c>
      <c r="G682" s="5" t="s">
        <v>170</v>
      </c>
      <c r="H682" s="79" t="s">
        <v>3783</v>
      </c>
      <c r="I682" s="257" t="s">
        <v>3782</v>
      </c>
      <c r="J682" s="104" t="s">
        <v>560</v>
      </c>
      <c r="K682" s="43" t="s">
        <v>277</v>
      </c>
      <c r="L682" s="13"/>
      <c r="M682" s="206">
        <v>16.122054794520544</v>
      </c>
      <c r="N682" s="73"/>
      <c r="O682" s="197">
        <f t="shared" si="187"/>
        <v>683.57512328767109</v>
      </c>
      <c r="P682" s="174">
        <v>1.3</v>
      </c>
      <c r="Q682" s="174">
        <f t="shared" ref="Q682:Q683" si="190">M682*0.8*P682</f>
        <v>16.766936986301367</v>
      </c>
      <c r="R682" s="173">
        <f t="shared" si="181"/>
        <v>888.64766027397241</v>
      </c>
      <c r="S682" s="173">
        <f t="shared" ref="S682:S683" si="191">R682-O682</f>
        <v>205.07253698630132</v>
      </c>
      <c r="T682" s="111"/>
      <c r="U682" s="32">
        <f t="shared" si="188"/>
        <v>0</v>
      </c>
      <c r="V682" s="280"/>
      <c r="W682" s="357"/>
      <c r="X682" s="215"/>
      <c r="Y682" s="294"/>
      <c r="Z682" s="151"/>
    </row>
    <row r="683" spans="1:26" s="46" customFormat="1" ht="12.75" customHeight="1">
      <c r="A683" s="309" t="s">
        <v>3788</v>
      </c>
      <c r="B683" s="278"/>
      <c r="C683" s="278"/>
      <c r="D683" s="311">
        <v>5999076265435</v>
      </c>
      <c r="E683" s="309">
        <v>24110500</v>
      </c>
      <c r="F683" s="309">
        <v>7323930000</v>
      </c>
      <c r="G683" s="5" t="s">
        <v>170</v>
      </c>
      <c r="H683" s="79" t="s">
        <v>3783</v>
      </c>
      <c r="I683" s="257" t="s">
        <v>3782</v>
      </c>
      <c r="J683" s="104" t="s">
        <v>560</v>
      </c>
      <c r="K683" s="43" t="s">
        <v>3781</v>
      </c>
      <c r="L683" s="13"/>
      <c r="M683" s="206">
        <v>16.122054794520544</v>
      </c>
      <c r="N683" s="73"/>
      <c r="O683" s="197">
        <f t="shared" si="187"/>
        <v>683.57512328767109</v>
      </c>
      <c r="P683" s="174">
        <v>1.3</v>
      </c>
      <c r="Q683" s="174">
        <f t="shared" si="190"/>
        <v>16.766936986301367</v>
      </c>
      <c r="R683" s="173">
        <f t="shared" si="181"/>
        <v>888.64766027397241</v>
      </c>
      <c r="S683" s="173">
        <f t="shared" si="191"/>
        <v>205.07253698630132</v>
      </c>
      <c r="T683" s="111"/>
      <c r="U683" s="32">
        <f t="shared" si="188"/>
        <v>0</v>
      </c>
      <c r="V683" s="280"/>
      <c r="W683" s="357"/>
      <c r="X683" s="215"/>
      <c r="Y683" s="294"/>
      <c r="Z683" s="151"/>
    </row>
    <row r="684" spans="1:26" s="46" customFormat="1" ht="12.75" customHeight="1">
      <c r="A684" s="309" t="s">
        <v>3787</v>
      </c>
      <c r="B684" s="278"/>
      <c r="C684" s="278"/>
      <c r="D684" s="311">
        <v>5999076265428</v>
      </c>
      <c r="E684" s="309">
        <v>24110400</v>
      </c>
      <c r="F684" s="309">
        <v>7323930000</v>
      </c>
      <c r="G684" s="5" t="s">
        <v>170</v>
      </c>
      <c r="H684" s="79" t="s">
        <v>3783</v>
      </c>
      <c r="I684" s="257" t="s">
        <v>3782</v>
      </c>
      <c r="J684" s="104" t="s">
        <v>560</v>
      </c>
      <c r="K684" s="43" t="s">
        <v>3780</v>
      </c>
      <c r="L684" s="13"/>
      <c r="M684" s="206">
        <v>16.122054794520544</v>
      </c>
      <c r="N684" s="73"/>
      <c r="O684" s="197">
        <f t="shared" ref="O684:O691" si="192">(M684+M684*N684)*$Y$3*(1-$Y$2/100)</f>
        <v>683.57512328767109</v>
      </c>
      <c r="P684" s="174">
        <v>1.3</v>
      </c>
      <c r="Q684" s="174">
        <f t="shared" ref="Q684:Q691" si="193">M684*0.8*P684</f>
        <v>16.766936986301367</v>
      </c>
      <c r="R684" s="173">
        <f>Q684*53</f>
        <v>888.64766027397241</v>
      </c>
      <c r="S684" s="173">
        <f t="shared" ref="S684:S691" si="194">R684-O684</f>
        <v>205.07253698630132</v>
      </c>
      <c r="T684" s="111"/>
      <c r="U684" s="32">
        <f>O684*T684</f>
        <v>0</v>
      </c>
      <c r="V684" s="280"/>
      <c r="W684" s="357"/>
      <c r="X684" s="215"/>
      <c r="Y684" s="294"/>
      <c r="Z684" s="151"/>
    </row>
    <row r="685" spans="1:26" s="2" customFormat="1" ht="12.75" customHeight="1">
      <c r="A685" s="309" t="s">
        <v>3998</v>
      </c>
      <c r="B685" s="314"/>
      <c r="C685" s="314"/>
      <c r="D685" s="311">
        <v>5999076269495</v>
      </c>
      <c r="E685" s="309">
        <v>24110600</v>
      </c>
      <c r="F685" s="315">
        <v>7310291000</v>
      </c>
      <c r="G685" s="80" t="s">
        <v>170</v>
      </c>
      <c r="H685" s="79" t="s">
        <v>3783</v>
      </c>
      <c r="I685" s="257" t="s">
        <v>3782</v>
      </c>
      <c r="J685" s="316" t="s">
        <v>560</v>
      </c>
      <c r="K685" s="43" t="s">
        <v>4018</v>
      </c>
      <c r="L685" s="78"/>
      <c r="M685" s="206">
        <v>16.122054794520544</v>
      </c>
      <c r="N685" s="73"/>
      <c r="O685" s="197">
        <f t="shared" si="192"/>
        <v>683.57512328767109</v>
      </c>
      <c r="P685" s="174">
        <v>1.3</v>
      </c>
      <c r="Q685" s="174">
        <f t="shared" si="193"/>
        <v>16.766936986301367</v>
      </c>
      <c r="R685" s="173">
        <f>Q685*53</f>
        <v>888.64766027397241</v>
      </c>
      <c r="S685" s="173">
        <f t="shared" si="194"/>
        <v>205.07253698630132</v>
      </c>
      <c r="T685" s="111"/>
      <c r="U685" s="32">
        <f>O685*T685</f>
        <v>0</v>
      </c>
      <c r="V685" s="280"/>
      <c r="W685" s="137"/>
      <c r="X685" s="215"/>
      <c r="Y685" s="294"/>
      <c r="Z685" s="199"/>
    </row>
    <row r="686" spans="1:26" s="2" customFormat="1" ht="12.75" customHeight="1">
      <c r="A686" s="309" t="s">
        <v>3999</v>
      </c>
      <c r="B686" s="314"/>
      <c r="C686" s="314"/>
      <c r="D686" s="311">
        <v>5999076269501</v>
      </c>
      <c r="E686" s="309">
        <v>24110700</v>
      </c>
      <c r="F686" s="315">
        <v>7310291000</v>
      </c>
      <c r="G686" s="80" t="s">
        <v>170</v>
      </c>
      <c r="H686" s="79" t="s">
        <v>3783</v>
      </c>
      <c r="I686" s="257" t="s">
        <v>3782</v>
      </c>
      <c r="J686" s="316" t="s">
        <v>560</v>
      </c>
      <c r="K686" s="43" t="s">
        <v>4019</v>
      </c>
      <c r="L686" s="78"/>
      <c r="M686" s="206">
        <v>16.122054794520544</v>
      </c>
      <c r="N686" s="73"/>
      <c r="O686" s="197">
        <f t="shared" si="192"/>
        <v>683.57512328767109</v>
      </c>
      <c r="P686" s="174">
        <v>1.3</v>
      </c>
      <c r="Q686" s="174">
        <f t="shared" si="193"/>
        <v>16.766936986301367</v>
      </c>
      <c r="R686" s="173">
        <f>Q686*53</f>
        <v>888.64766027397241</v>
      </c>
      <c r="S686" s="173">
        <f t="shared" si="194"/>
        <v>205.07253698630132</v>
      </c>
      <c r="T686" s="111"/>
      <c r="U686" s="32">
        <f>O686*T686</f>
        <v>0</v>
      </c>
      <c r="V686" s="280"/>
      <c r="W686" s="137"/>
      <c r="X686" s="215"/>
      <c r="Y686" s="294"/>
      <c r="Z686" s="199"/>
    </row>
    <row r="687" spans="1:26" s="46" customFormat="1" ht="12.75" customHeight="1">
      <c r="A687" s="309" t="s">
        <v>3785</v>
      </c>
      <c r="B687" s="278"/>
      <c r="C687" s="278"/>
      <c r="D687" s="311">
        <v>5999076265404</v>
      </c>
      <c r="E687" s="309">
        <v>24110200</v>
      </c>
      <c r="F687" s="309">
        <v>7323930000</v>
      </c>
      <c r="G687" s="5" t="s">
        <v>170</v>
      </c>
      <c r="H687" s="79" t="s">
        <v>3783</v>
      </c>
      <c r="I687" s="257" t="s">
        <v>3782</v>
      </c>
      <c r="J687" s="104" t="s">
        <v>560</v>
      </c>
      <c r="K687" s="43" t="s">
        <v>278</v>
      </c>
      <c r="L687" s="13"/>
      <c r="M687" s="206">
        <v>16.122054794520544</v>
      </c>
      <c r="N687" s="73"/>
      <c r="O687" s="197">
        <f t="shared" si="192"/>
        <v>683.57512328767109</v>
      </c>
      <c r="P687" s="174">
        <v>1.3</v>
      </c>
      <c r="Q687" s="174">
        <f t="shared" si="193"/>
        <v>16.766936986301367</v>
      </c>
      <c r="R687" s="173">
        <f>Q687*53</f>
        <v>888.64766027397241</v>
      </c>
      <c r="S687" s="173">
        <f t="shared" si="194"/>
        <v>205.07253698630132</v>
      </c>
      <c r="T687" s="111"/>
      <c r="U687" s="32">
        <f>O687*T687</f>
        <v>0</v>
      </c>
      <c r="V687" s="280"/>
      <c r="W687" s="357"/>
      <c r="X687" s="215"/>
      <c r="Y687" s="294"/>
      <c r="Z687" s="151"/>
    </row>
    <row r="688" spans="1:26" s="46" customFormat="1" ht="12.75" customHeight="1">
      <c r="A688" s="309" t="s">
        <v>3769</v>
      </c>
      <c r="B688" s="314"/>
      <c r="C688" s="314">
        <v>1941767</v>
      </c>
      <c r="D688" s="311">
        <v>5999076262496</v>
      </c>
      <c r="E688" s="318">
        <v>24019048</v>
      </c>
      <c r="F688" s="319">
        <v>3924100000</v>
      </c>
      <c r="G688" s="5" t="s">
        <v>170</v>
      </c>
      <c r="H688" s="8" t="s">
        <v>178</v>
      </c>
      <c r="I688" s="257" t="s">
        <v>3746</v>
      </c>
      <c r="J688" s="104" t="s">
        <v>593</v>
      </c>
      <c r="K688" s="43" t="s">
        <v>895</v>
      </c>
      <c r="L688" s="13">
        <v>48</v>
      </c>
      <c r="M688" s="206">
        <v>5.3999452054794519</v>
      </c>
      <c r="N688" s="73"/>
      <c r="O688" s="197">
        <f t="shared" si="192"/>
        <v>228.95767671232875</v>
      </c>
      <c r="P688" s="174">
        <v>1.7</v>
      </c>
      <c r="Q688" s="174">
        <f t="shared" si="193"/>
        <v>7.3439254794520537</v>
      </c>
      <c r="R688" s="173">
        <f t="shared" si="181"/>
        <v>389.22805041095887</v>
      </c>
      <c r="S688" s="173">
        <f t="shared" si="194"/>
        <v>160.27037369863012</v>
      </c>
      <c r="T688" s="153"/>
      <c r="U688" s="32">
        <f t="shared" ref="U688" si="195">O688*T688</f>
        <v>0</v>
      </c>
      <c r="V688" s="280" t="s">
        <v>4119</v>
      </c>
      <c r="W688" s="133" t="s">
        <v>249</v>
      </c>
      <c r="X688" s="215"/>
      <c r="Y688" s="294"/>
      <c r="Z688" s="151"/>
    </row>
    <row r="689" spans="1:26" s="46" customFormat="1" ht="12.75" customHeight="1">
      <c r="A689" s="309" t="s">
        <v>3698</v>
      </c>
      <c r="B689" s="314"/>
      <c r="C689" s="314">
        <v>1941742</v>
      </c>
      <c r="D689" s="311">
        <v>5999076262502</v>
      </c>
      <c r="E689" s="318">
        <v>24019049</v>
      </c>
      <c r="F689" s="319">
        <v>3924100000</v>
      </c>
      <c r="G689" s="5" t="s">
        <v>170</v>
      </c>
      <c r="H689" s="8" t="s">
        <v>178</v>
      </c>
      <c r="I689" s="257" t="s">
        <v>3746</v>
      </c>
      <c r="J689" s="104" t="s">
        <v>593</v>
      </c>
      <c r="K689" s="43" t="s">
        <v>1135</v>
      </c>
      <c r="L689" s="13">
        <v>48</v>
      </c>
      <c r="M689" s="206">
        <v>5.3999452054794519</v>
      </c>
      <c r="N689" s="73"/>
      <c r="O689" s="197">
        <f t="shared" si="192"/>
        <v>228.95767671232875</v>
      </c>
      <c r="P689" s="174">
        <v>1.7</v>
      </c>
      <c r="Q689" s="174">
        <f t="shared" si="193"/>
        <v>7.3439254794520537</v>
      </c>
      <c r="R689" s="173">
        <f t="shared" si="181"/>
        <v>389.22805041095887</v>
      </c>
      <c r="S689" s="173">
        <f t="shared" si="194"/>
        <v>160.27037369863012</v>
      </c>
      <c r="T689" s="153"/>
      <c r="U689" s="32">
        <f t="shared" ref="U689:U695" si="196">O689*T689</f>
        <v>0</v>
      </c>
      <c r="V689" s="280" t="s">
        <v>4119</v>
      </c>
      <c r="W689" s="133" t="s">
        <v>249</v>
      </c>
      <c r="X689" s="215"/>
      <c r="Y689" s="294"/>
      <c r="Z689" s="151"/>
    </row>
    <row r="690" spans="1:26" s="46" customFormat="1" ht="12.75" customHeight="1">
      <c r="A690" s="309" t="s">
        <v>3699</v>
      </c>
      <c r="B690" s="314"/>
      <c r="C690" s="314">
        <v>1941758</v>
      </c>
      <c r="D690" s="311">
        <v>5999076262519</v>
      </c>
      <c r="E690" s="318">
        <v>24019050</v>
      </c>
      <c r="F690" s="319">
        <v>3924100000</v>
      </c>
      <c r="G690" s="5" t="s">
        <v>170</v>
      </c>
      <c r="H690" s="8" t="s">
        <v>178</v>
      </c>
      <c r="I690" s="257" t="s">
        <v>3746</v>
      </c>
      <c r="J690" s="104" t="s">
        <v>593</v>
      </c>
      <c r="K690" s="43" t="s">
        <v>810</v>
      </c>
      <c r="L690" s="13">
        <v>48</v>
      </c>
      <c r="M690" s="206">
        <v>5.3999452054794519</v>
      </c>
      <c r="N690" s="73"/>
      <c r="O690" s="197">
        <f t="shared" si="192"/>
        <v>228.95767671232875</v>
      </c>
      <c r="P690" s="174">
        <v>1.7</v>
      </c>
      <c r="Q690" s="174">
        <f t="shared" si="193"/>
        <v>7.3439254794520537</v>
      </c>
      <c r="R690" s="173">
        <f t="shared" si="181"/>
        <v>389.22805041095887</v>
      </c>
      <c r="S690" s="173">
        <f t="shared" si="194"/>
        <v>160.27037369863012</v>
      </c>
      <c r="T690" s="153"/>
      <c r="U690" s="32">
        <f t="shared" si="196"/>
        <v>0</v>
      </c>
      <c r="V690" s="280" t="s">
        <v>4119</v>
      </c>
      <c r="W690" s="133" t="s">
        <v>249</v>
      </c>
      <c r="X690" s="215"/>
      <c r="Y690" s="294"/>
      <c r="Z690" s="151"/>
    </row>
    <row r="691" spans="1:26" s="45" customFormat="1" ht="12.75" customHeight="1">
      <c r="A691" s="309" t="s">
        <v>3869</v>
      </c>
      <c r="B691" s="314"/>
      <c r="C691" s="314"/>
      <c r="D691" s="311">
        <v>5999076271061</v>
      </c>
      <c r="E691" s="309">
        <v>24019071</v>
      </c>
      <c r="F691" s="309">
        <v>3924100000</v>
      </c>
      <c r="G691" s="129" t="s">
        <v>170</v>
      </c>
      <c r="H691" s="96" t="s">
        <v>178</v>
      </c>
      <c r="I691" s="257" t="s">
        <v>3876</v>
      </c>
      <c r="J691" s="104" t="s">
        <v>593</v>
      </c>
      <c r="K691" s="43" t="s">
        <v>503</v>
      </c>
      <c r="L691" s="15">
        <v>48</v>
      </c>
      <c r="M691" s="206">
        <v>5.3999452054794519</v>
      </c>
      <c r="N691" s="73"/>
      <c r="O691" s="197">
        <f t="shared" si="192"/>
        <v>228.95767671232875</v>
      </c>
      <c r="P691" s="174">
        <v>1.7</v>
      </c>
      <c r="Q691" s="174">
        <f t="shared" si="193"/>
        <v>7.3439254794520537</v>
      </c>
      <c r="R691" s="173">
        <f>Q691*53</f>
        <v>389.22805041095887</v>
      </c>
      <c r="S691" s="173">
        <f t="shared" si="194"/>
        <v>160.27037369863012</v>
      </c>
      <c r="T691" s="111"/>
      <c r="U691" s="32">
        <f t="shared" si="196"/>
        <v>0</v>
      </c>
      <c r="V691" s="280" t="s">
        <v>4119</v>
      </c>
      <c r="W691" s="357"/>
      <c r="X691" s="215"/>
      <c r="Y691" s="294"/>
      <c r="Z691" s="199"/>
    </row>
    <row r="692" spans="1:26" s="46" customFormat="1" ht="12.75" customHeight="1">
      <c r="A692" s="309" t="s">
        <v>3933</v>
      </c>
      <c r="B692" s="314"/>
      <c r="C692" s="314"/>
      <c r="D692" s="311">
        <v>5999076271276</v>
      </c>
      <c r="E692" s="309">
        <v>24019072</v>
      </c>
      <c r="F692" s="315">
        <v>3924100000</v>
      </c>
      <c r="G692" s="5" t="s">
        <v>170</v>
      </c>
      <c r="H692" s="10" t="s">
        <v>178</v>
      </c>
      <c r="I692" s="257" t="s">
        <v>3934</v>
      </c>
      <c r="J692" s="54" t="s">
        <v>593</v>
      </c>
      <c r="K692" s="43" t="s">
        <v>895</v>
      </c>
      <c r="L692" s="93">
        <v>48</v>
      </c>
      <c r="M692" s="206">
        <v>5.3999452054794519</v>
      </c>
      <c r="N692" s="73"/>
      <c r="O692" s="197">
        <f t="shared" ref="O692:O693" si="197">(M692+M692*N692)*$Y$3*(1-$Y$2/100)</f>
        <v>228.95767671232875</v>
      </c>
      <c r="P692" s="174">
        <v>1.7</v>
      </c>
      <c r="Q692" s="174">
        <f t="shared" ref="Q692:Q693" si="198">M692*0.8*P692</f>
        <v>7.3439254794520537</v>
      </c>
      <c r="R692" s="173">
        <f>Q692*53</f>
        <v>389.22805041095887</v>
      </c>
      <c r="S692" s="173">
        <f t="shared" ref="S692:S693" si="199">R692-O692</f>
        <v>160.27037369863012</v>
      </c>
      <c r="T692" s="111"/>
      <c r="U692" s="32">
        <f t="shared" si="196"/>
        <v>0</v>
      </c>
      <c r="V692" s="280" t="s">
        <v>4119</v>
      </c>
      <c r="W692" s="137"/>
      <c r="X692" s="215"/>
      <c r="Y692" s="294"/>
      <c r="Z692" s="151"/>
    </row>
    <row r="693" spans="1:26" s="46" customFormat="1" ht="12.75" customHeight="1">
      <c r="A693" s="309" t="s">
        <v>3935</v>
      </c>
      <c r="B693" s="314"/>
      <c r="C693" s="314"/>
      <c r="D693" s="311">
        <v>5999076271283</v>
      </c>
      <c r="E693" s="309">
        <v>24019073</v>
      </c>
      <c r="F693" s="315">
        <v>3924100000</v>
      </c>
      <c r="G693" s="5" t="s">
        <v>170</v>
      </c>
      <c r="H693" s="10" t="s">
        <v>178</v>
      </c>
      <c r="I693" s="257" t="s">
        <v>3936</v>
      </c>
      <c r="J693" s="54" t="s">
        <v>593</v>
      </c>
      <c r="K693" s="43" t="s">
        <v>895</v>
      </c>
      <c r="L693" s="93">
        <v>48</v>
      </c>
      <c r="M693" s="206">
        <v>5.3999452054794519</v>
      </c>
      <c r="N693" s="73"/>
      <c r="O693" s="197">
        <f t="shared" si="197"/>
        <v>228.95767671232875</v>
      </c>
      <c r="P693" s="174">
        <v>1.7</v>
      </c>
      <c r="Q693" s="174">
        <f t="shared" si="198"/>
        <v>7.3439254794520537</v>
      </c>
      <c r="R693" s="173">
        <f>Q693*53</f>
        <v>389.22805041095887</v>
      </c>
      <c r="S693" s="173">
        <f t="shared" si="199"/>
        <v>160.27037369863012</v>
      </c>
      <c r="T693" s="111"/>
      <c r="U693" s="32">
        <f t="shared" si="196"/>
        <v>0</v>
      </c>
      <c r="V693" s="280" t="s">
        <v>4119</v>
      </c>
      <c r="W693" s="137"/>
      <c r="X693" s="215"/>
      <c r="Y693" s="294"/>
      <c r="Z693" s="151"/>
    </row>
    <row r="694" spans="1:26" s="2" customFormat="1" ht="12.75" customHeight="1">
      <c r="A694" s="309" t="s">
        <v>4008</v>
      </c>
      <c r="B694" s="314"/>
      <c r="C694" s="314"/>
      <c r="D694" s="311">
        <v>5999076273027</v>
      </c>
      <c r="E694" s="309">
        <v>24019076</v>
      </c>
      <c r="F694" s="315">
        <v>3924100000</v>
      </c>
      <c r="G694" s="80" t="s">
        <v>170</v>
      </c>
      <c r="H694" s="10" t="s">
        <v>178</v>
      </c>
      <c r="I694" s="257" t="s">
        <v>4014</v>
      </c>
      <c r="J694" s="316" t="s">
        <v>593</v>
      </c>
      <c r="K694" s="43" t="s">
        <v>3989</v>
      </c>
      <c r="L694" s="78">
        <v>48</v>
      </c>
      <c r="M694" s="206">
        <v>5.3999452054794519</v>
      </c>
      <c r="N694" s="73"/>
      <c r="O694" s="197">
        <f>(M694+M694*N694)*$Y$3*(1-$Y$2/100)</f>
        <v>228.95767671232875</v>
      </c>
      <c r="P694" s="174">
        <v>1.7</v>
      </c>
      <c r="Q694" s="174">
        <f>M694*0.8*P694</f>
        <v>7.3439254794520537</v>
      </c>
      <c r="R694" s="173">
        <f>Q694*53</f>
        <v>389.22805041095887</v>
      </c>
      <c r="S694" s="173">
        <f>R694-O694</f>
        <v>160.27037369863012</v>
      </c>
      <c r="T694" s="111"/>
      <c r="U694" s="32">
        <f t="shared" si="196"/>
        <v>0</v>
      </c>
      <c r="V694" s="280">
        <v>45</v>
      </c>
      <c r="W694" s="137"/>
      <c r="X694" s="215"/>
      <c r="Y694" s="294"/>
      <c r="Z694" s="199"/>
    </row>
    <row r="695" spans="1:26" s="2" customFormat="1" ht="12.75" customHeight="1">
      <c r="A695" s="309" t="s">
        <v>4009</v>
      </c>
      <c r="B695" s="314"/>
      <c r="C695" s="314"/>
      <c r="D695" s="311">
        <v>5999076273034</v>
      </c>
      <c r="E695" s="309">
        <v>24019077</v>
      </c>
      <c r="F695" s="315">
        <v>3924100000</v>
      </c>
      <c r="G695" s="80" t="s">
        <v>170</v>
      </c>
      <c r="H695" s="10" t="s">
        <v>178</v>
      </c>
      <c r="I695" s="257" t="s">
        <v>4015</v>
      </c>
      <c r="J695" s="316" t="s">
        <v>593</v>
      </c>
      <c r="K695" s="43" t="s">
        <v>895</v>
      </c>
      <c r="L695" s="78">
        <v>48</v>
      </c>
      <c r="M695" s="206">
        <v>5.3999452054794519</v>
      </c>
      <c r="N695" s="73"/>
      <c r="O695" s="197">
        <f>(M695+M695*N695)*$Y$3*(1-$Y$2/100)</f>
        <v>228.95767671232875</v>
      </c>
      <c r="P695" s="174">
        <v>1.7</v>
      </c>
      <c r="Q695" s="174">
        <f>M695*0.8*P695</f>
        <v>7.3439254794520537</v>
      </c>
      <c r="R695" s="173">
        <f>Q695*53</f>
        <v>389.22805041095887</v>
      </c>
      <c r="S695" s="173">
        <f>R695-O695</f>
        <v>160.27037369863012</v>
      </c>
      <c r="T695" s="111"/>
      <c r="U695" s="32">
        <f t="shared" si="196"/>
        <v>0</v>
      </c>
      <c r="V695" s="280">
        <v>45</v>
      </c>
      <c r="W695" s="137"/>
      <c r="X695" s="215"/>
      <c r="Y695" s="294"/>
      <c r="Z695" s="199"/>
    </row>
    <row r="696" spans="1:26" s="3" customFormat="1" ht="12.75" customHeight="1">
      <c r="A696" s="309" t="s">
        <v>1976</v>
      </c>
      <c r="B696" s="314">
        <v>80998835</v>
      </c>
      <c r="C696" s="314">
        <v>985253</v>
      </c>
      <c r="D696" s="311">
        <v>5999076207459</v>
      </c>
      <c r="E696" s="309">
        <v>24010501</v>
      </c>
      <c r="F696" s="309">
        <v>3924100000</v>
      </c>
      <c r="G696" s="5" t="s">
        <v>170</v>
      </c>
      <c r="H696" s="10" t="s">
        <v>178</v>
      </c>
      <c r="I696" s="257" t="s">
        <v>4016</v>
      </c>
      <c r="J696" s="54" t="s">
        <v>593</v>
      </c>
      <c r="K696" s="5" t="s">
        <v>511</v>
      </c>
      <c r="L696" s="18">
        <v>48</v>
      </c>
      <c r="M696" s="206">
        <v>3.1671232876712327</v>
      </c>
      <c r="N696" s="73"/>
      <c r="O696" s="197">
        <f t="shared" si="187"/>
        <v>134.28602739726028</v>
      </c>
      <c r="P696" s="174">
        <v>2</v>
      </c>
      <c r="Q696" s="174">
        <f t="shared" si="185"/>
        <v>5.0673972602739727</v>
      </c>
      <c r="R696" s="173">
        <f t="shared" si="181"/>
        <v>268.57205479452057</v>
      </c>
      <c r="S696" s="173">
        <f t="shared" si="189"/>
        <v>134.28602739726028</v>
      </c>
      <c r="T696" s="111"/>
      <c r="U696" s="32">
        <f t="shared" si="188"/>
        <v>0</v>
      </c>
      <c r="V696" s="280">
        <v>7</v>
      </c>
      <c r="W696" s="156" t="s">
        <v>254</v>
      </c>
      <c r="X696" s="215"/>
      <c r="Y696" s="294"/>
      <c r="Z696" s="183"/>
    </row>
    <row r="697" spans="1:26" s="3" customFormat="1" ht="12.75" customHeight="1">
      <c r="A697" s="309" t="s">
        <v>1977</v>
      </c>
      <c r="B697" s="314">
        <v>80998836</v>
      </c>
      <c r="C697" s="314">
        <v>985255</v>
      </c>
      <c r="D697" s="311">
        <v>5999076207435</v>
      </c>
      <c r="E697" s="309">
        <v>24010301</v>
      </c>
      <c r="F697" s="309">
        <v>3924100000</v>
      </c>
      <c r="G697" s="5" t="s">
        <v>170</v>
      </c>
      <c r="H697" s="10" t="s">
        <v>178</v>
      </c>
      <c r="I697" s="257" t="s">
        <v>4016</v>
      </c>
      <c r="J697" s="54" t="s">
        <v>593</v>
      </c>
      <c r="K697" s="5" t="s">
        <v>512</v>
      </c>
      <c r="L697" s="18">
        <v>48</v>
      </c>
      <c r="M697" s="206">
        <v>3.1671232876712327</v>
      </c>
      <c r="N697" s="73"/>
      <c r="O697" s="197">
        <f t="shared" si="187"/>
        <v>134.28602739726028</v>
      </c>
      <c r="P697" s="174">
        <v>2</v>
      </c>
      <c r="Q697" s="174">
        <f t="shared" si="185"/>
        <v>5.0673972602739727</v>
      </c>
      <c r="R697" s="173">
        <f t="shared" si="181"/>
        <v>268.57205479452057</v>
      </c>
      <c r="S697" s="173">
        <f t="shared" si="189"/>
        <v>134.28602739726028</v>
      </c>
      <c r="T697" s="111"/>
      <c r="U697" s="32">
        <f t="shared" si="188"/>
        <v>0</v>
      </c>
      <c r="V697" s="280" t="s">
        <v>4119</v>
      </c>
      <c r="W697" s="154" t="s">
        <v>255</v>
      </c>
      <c r="X697" s="215"/>
      <c r="Y697" s="294"/>
      <c r="Z697" s="183"/>
    </row>
    <row r="698" spans="1:26" s="3" customFormat="1" ht="12.75" customHeight="1">
      <c r="A698" s="309" t="s">
        <v>1978</v>
      </c>
      <c r="B698" s="314">
        <v>80998837</v>
      </c>
      <c r="C698" s="314">
        <v>985256</v>
      </c>
      <c r="D698" s="311">
        <v>5999076207428</v>
      </c>
      <c r="E698" s="309">
        <v>24010201</v>
      </c>
      <c r="F698" s="309">
        <v>3924100000</v>
      </c>
      <c r="G698" s="5" t="s">
        <v>170</v>
      </c>
      <c r="H698" s="10" t="s">
        <v>178</v>
      </c>
      <c r="I698" s="257" t="s">
        <v>4016</v>
      </c>
      <c r="J698" s="54" t="s">
        <v>593</v>
      </c>
      <c r="K698" s="5" t="s">
        <v>513</v>
      </c>
      <c r="L698" s="18">
        <v>48</v>
      </c>
      <c r="M698" s="206">
        <v>3.1671232876712327</v>
      </c>
      <c r="N698" s="73"/>
      <c r="O698" s="197">
        <f t="shared" si="187"/>
        <v>134.28602739726028</v>
      </c>
      <c r="P698" s="174">
        <v>2</v>
      </c>
      <c r="Q698" s="174">
        <f t="shared" si="185"/>
        <v>5.0673972602739727</v>
      </c>
      <c r="R698" s="173">
        <f t="shared" si="181"/>
        <v>268.57205479452057</v>
      </c>
      <c r="S698" s="173">
        <f t="shared" si="189"/>
        <v>134.28602739726028</v>
      </c>
      <c r="T698" s="111"/>
      <c r="U698" s="32">
        <f t="shared" si="188"/>
        <v>0</v>
      </c>
      <c r="V698" s="280" t="s">
        <v>4119</v>
      </c>
      <c r="W698" s="156" t="s">
        <v>254</v>
      </c>
      <c r="X698" s="215"/>
      <c r="Y698" s="74"/>
      <c r="Z698" s="183"/>
    </row>
    <row r="699" spans="1:26" s="3" customFormat="1" ht="12.75" customHeight="1">
      <c r="A699" s="309" t="s">
        <v>1979</v>
      </c>
      <c r="B699" s="314">
        <v>80998838</v>
      </c>
      <c r="C699" s="314">
        <v>985257</v>
      </c>
      <c r="D699" s="311">
        <v>5999076207442</v>
      </c>
      <c r="E699" s="309">
        <v>24010401</v>
      </c>
      <c r="F699" s="309">
        <v>3924100000</v>
      </c>
      <c r="G699" s="5" t="s">
        <v>170</v>
      </c>
      <c r="H699" s="10" t="s">
        <v>178</v>
      </c>
      <c r="I699" s="257" t="s">
        <v>4016</v>
      </c>
      <c r="J699" s="54" t="s">
        <v>593</v>
      </c>
      <c r="K699" s="5" t="s">
        <v>514</v>
      </c>
      <c r="L699" s="18">
        <v>48</v>
      </c>
      <c r="M699" s="206">
        <v>3.1671232876712327</v>
      </c>
      <c r="N699" s="73"/>
      <c r="O699" s="197">
        <f t="shared" si="187"/>
        <v>134.28602739726028</v>
      </c>
      <c r="P699" s="174">
        <v>2</v>
      </c>
      <c r="Q699" s="174">
        <f t="shared" si="185"/>
        <v>5.0673972602739727</v>
      </c>
      <c r="R699" s="173">
        <f t="shared" si="181"/>
        <v>268.57205479452057</v>
      </c>
      <c r="S699" s="173">
        <f t="shared" si="189"/>
        <v>134.28602739726028</v>
      </c>
      <c r="T699" s="111"/>
      <c r="U699" s="32">
        <f t="shared" si="188"/>
        <v>0</v>
      </c>
      <c r="V699" s="280" t="s">
        <v>4119</v>
      </c>
      <c r="W699" s="156" t="s">
        <v>254</v>
      </c>
      <c r="X699" s="215"/>
      <c r="Y699" s="74"/>
      <c r="Z699" s="183"/>
    </row>
    <row r="700" spans="1:26" s="3" customFormat="1" ht="12.75" customHeight="1">
      <c r="A700" s="309" t="s">
        <v>1980</v>
      </c>
      <c r="B700" s="314">
        <v>80998839</v>
      </c>
      <c r="C700" s="314">
        <v>985258</v>
      </c>
      <c r="D700" s="311">
        <v>5999076207411</v>
      </c>
      <c r="E700" s="309">
        <v>24010101</v>
      </c>
      <c r="F700" s="309">
        <v>3924100000</v>
      </c>
      <c r="G700" s="5" t="s">
        <v>170</v>
      </c>
      <c r="H700" s="10" t="s">
        <v>178</v>
      </c>
      <c r="I700" s="257" t="s">
        <v>4016</v>
      </c>
      <c r="J700" s="54" t="s">
        <v>593</v>
      </c>
      <c r="K700" s="5" t="s">
        <v>515</v>
      </c>
      <c r="L700" s="18">
        <v>48</v>
      </c>
      <c r="M700" s="206">
        <v>3.1671232876712327</v>
      </c>
      <c r="N700" s="73"/>
      <c r="O700" s="197">
        <f t="shared" si="187"/>
        <v>134.28602739726028</v>
      </c>
      <c r="P700" s="174">
        <v>2</v>
      </c>
      <c r="Q700" s="174">
        <f t="shared" si="185"/>
        <v>5.0673972602739727</v>
      </c>
      <c r="R700" s="173">
        <f t="shared" si="181"/>
        <v>268.57205479452057</v>
      </c>
      <c r="S700" s="173">
        <f t="shared" si="189"/>
        <v>134.28602739726028</v>
      </c>
      <c r="T700" s="111"/>
      <c r="U700" s="32">
        <f t="shared" si="188"/>
        <v>0</v>
      </c>
      <c r="V700" s="280" t="s">
        <v>4119</v>
      </c>
      <c r="W700" s="154" t="s">
        <v>255</v>
      </c>
      <c r="X700" s="215"/>
      <c r="Y700" s="74"/>
      <c r="Z700" s="183"/>
    </row>
    <row r="701" spans="1:26" s="3" customFormat="1" ht="12.75" customHeight="1">
      <c r="A701" s="309" t="s">
        <v>1981</v>
      </c>
      <c r="B701" s="314">
        <v>81038258</v>
      </c>
      <c r="C701" s="314">
        <v>985259</v>
      </c>
      <c r="D701" s="311">
        <v>5999076211296</v>
      </c>
      <c r="E701" s="309">
        <v>24060401</v>
      </c>
      <c r="F701" s="315">
        <v>3924100000</v>
      </c>
      <c r="G701" s="5" t="s">
        <v>170</v>
      </c>
      <c r="H701" s="10" t="s">
        <v>178</v>
      </c>
      <c r="I701" s="257" t="s">
        <v>516</v>
      </c>
      <c r="J701" s="54" t="s">
        <v>639</v>
      </c>
      <c r="K701" s="5" t="s">
        <v>512</v>
      </c>
      <c r="L701" s="18">
        <v>48</v>
      </c>
      <c r="M701" s="206">
        <v>4.2914520547945205</v>
      </c>
      <c r="N701" s="73"/>
      <c r="O701" s="197">
        <f t="shared" si="187"/>
        <v>181.95756712328767</v>
      </c>
      <c r="P701" s="174">
        <v>1.7</v>
      </c>
      <c r="Q701" s="174">
        <f t="shared" si="185"/>
        <v>5.8363747945205482</v>
      </c>
      <c r="R701" s="173">
        <f t="shared" si="181"/>
        <v>309.32786410958903</v>
      </c>
      <c r="S701" s="173">
        <f t="shared" si="189"/>
        <v>127.37029698630135</v>
      </c>
      <c r="T701" s="111"/>
      <c r="U701" s="32">
        <f t="shared" si="188"/>
        <v>0</v>
      </c>
      <c r="V701" s="280" t="s">
        <v>4119</v>
      </c>
      <c r="W701" s="156" t="s">
        <v>254</v>
      </c>
      <c r="X701" s="215"/>
      <c r="Y701" s="74"/>
      <c r="Z701" s="183"/>
    </row>
    <row r="702" spans="1:26" s="3" customFormat="1" ht="12.75" customHeight="1">
      <c r="A702" s="309" t="s">
        <v>1982</v>
      </c>
      <c r="B702" s="314">
        <v>81038259</v>
      </c>
      <c r="C702" s="314">
        <v>985278</v>
      </c>
      <c r="D702" s="311">
        <v>5999076211289</v>
      </c>
      <c r="E702" s="309">
        <v>24060201</v>
      </c>
      <c r="F702" s="315">
        <v>3924100000</v>
      </c>
      <c r="G702" s="5" t="s">
        <v>170</v>
      </c>
      <c r="H702" s="10" t="s">
        <v>178</v>
      </c>
      <c r="I702" s="257" t="s">
        <v>516</v>
      </c>
      <c r="J702" s="54" t="s">
        <v>639</v>
      </c>
      <c r="K702" s="5" t="s">
        <v>517</v>
      </c>
      <c r="L702" s="18">
        <v>48</v>
      </c>
      <c r="M702" s="206">
        <v>4.2914520547945205</v>
      </c>
      <c r="N702" s="73"/>
      <c r="O702" s="197">
        <f t="shared" si="187"/>
        <v>181.95756712328767</v>
      </c>
      <c r="P702" s="174">
        <v>1.7</v>
      </c>
      <c r="Q702" s="174">
        <f t="shared" si="185"/>
        <v>5.8363747945205482</v>
      </c>
      <c r="R702" s="173">
        <f t="shared" si="181"/>
        <v>309.32786410958903</v>
      </c>
      <c r="S702" s="173">
        <f t="shared" si="189"/>
        <v>127.37029698630135</v>
      </c>
      <c r="T702" s="111"/>
      <c r="U702" s="32">
        <f t="shared" si="188"/>
        <v>0</v>
      </c>
      <c r="V702" s="280">
        <v>17</v>
      </c>
      <c r="W702" s="155" t="s">
        <v>253</v>
      </c>
      <c r="X702" s="215"/>
      <c r="Y702" s="74"/>
      <c r="Z702" s="183"/>
    </row>
    <row r="703" spans="1:26" s="3" customFormat="1" ht="12.75" customHeight="1">
      <c r="A703" s="309" t="s">
        <v>1983</v>
      </c>
      <c r="B703" s="314">
        <v>81038260</v>
      </c>
      <c r="C703" s="314">
        <v>985260</v>
      </c>
      <c r="D703" s="311">
        <v>5999076220632</v>
      </c>
      <c r="E703" s="309">
        <v>24030100</v>
      </c>
      <c r="F703" s="309">
        <v>3924100000</v>
      </c>
      <c r="G703" s="5" t="s">
        <v>170</v>
      </c>
      <c r="H703" s="10" t="s">
        <v>178</v>
      </c>
      <c r="I703" s="257" t="s">
        <v>518</v>
      </c>
      <c r="J703" s="54" t="s">
        <v>519</v>
      </c>
      <c r="K703" s="5" t="s">
        <v>515</v>
      </c>
      <c r="L703" s="18">
        <v>68</v>
      </c>
      <c r="M703" s="206">
        <v>2.9770958904109581</v>
      </c>
      <c r="N703" s="73"/>
      <c r="O703" s="197">
        <f t="shared" si="187"/>
        <v>126.22886575342464</v>
      </c>
      <c r="P703" s="174">
        <v>2</v>
      </c>
      <c r="Q703" s="174">
        <f t="shared" si="185"/>
        <v>4.7633534246575335</v>
      </c>
      <c r="R703" s="173">
        <f t="shared" ref="R703:R764" si="200">Q703*53</f>
        <v>252.45773150684929</v>
      </c>
      <c r="S703" s="173">
        <f t="shared" si="189"/>
        <v>126.22886575342464</v>
      </c>
      <c r="T703" s="111"/>
      <c r="U703" s="32">
        <f t="shared" si="188"/>
        <v>0</v>
      </c>
      <c r="V703" s="280">
        <v>39</v>
      </c>
      <c r="W703" s="156" t="s">
        <v>254</v>
      </c>
      <c r="X703" s="215"/>
      <c r="Y703" s="74"/>
      <c r="Z703" s="183"/>
    </row>
    <row r="704" spans="1:26" s="3" customFormat="1" ht="12.75" customHeight="1">
      <c r="A704" s="309" t="s">
        <v>1984</v>
      </c>
      <c r="B704" s="314">
        <v>81038261</v>
      </c>
      <c r="C704" s="314">
        <v>985261</v>
      </c>
      <c r="D704" s="311">
        <v>5999076220649</v>
      </c>
      <c r="E704" s="309">
        <v>24030200</v>
      </c>
      <c r="F704" s="309">
        <v>3924100000</v>
      </c>
      <c r="G704" s="5" t="s">
        <v>170</v>
      </c>
      <c r="H704" s="10" t="s">
        <v>178</v>
      </c>
      <c r="I704" s="257" t="s">
        <v>518</v>
      </c>
      <c r="J704" s="54" t="s">
        <v>519</v>
      </c>
      <c r="K704" s="5" t="s">
        <v>513</v>
      </c>
      <c r="L704" s="18">
        <v>68</v>
      </c>
      <c r="M704" s="206">
        <v>2.9770958904109581</v>
      </c>
      <c r="N704" s="73"/>
      <c r="O704" s="197">
        <f t="shared" si="187"/>
        <v>126.22886575342464</v>
      </c>
      <c r="P704" s="174">
        <v>2</v>
      </c>
      <c r="Q704" s="174">
        <f t="shared" si="185"/>
        <v>4.7633534246575335</v>
      </c>
      <c r="R704" s="173">
        <f t="shared" si="200"/>
        <v>252.45773150684929</v>
      </c>
      <c r="S704" s="173">
        <f t="shared" si="189"/>
        <v>126.22886575342464</v>
      </c>
      <c r="T704" s="111"/>
      <c r="U704" s="32">
        <f t="shared" si="188"/>
        <v>0</v>
      </c>
      <c r="V704" s="280" t="s">
        <v>4119</v>
      </c>
      <c r="W704" s="156" t="s">
        <v>254</v>
      </c>
      <c r="X704" s="215"/>
      <c r="Y704" s="74"/>
      <c r="Z704" s="183"/>
    </row>
    <row r="705" spans="1:26" s="3" customFormat="1" ht="12.75" customHeight="1">
      <c r="A705" s="309" t="s">
        <v>1985</v>
      </c>
      <c r="B705" s="314">
        <v>81038262</v>
      </c>
      <c r="C705" s="314">
        <v>985262</v>
      </c>
      <c r="D705" s="311">
        <v>5999076220656</v>
      </c>
      <c r="E705" s="309">
        <v>24030300</v>
      </c>
      <c r="F705" s="315">
        <v>3924100000</v>
      </c>
      <c r="G705" s="5" t="s">
        <v>170</v>
      </c>
      <c r="H705" s="10" t="s">
        <v>178</v>
      </c>
      <c r="I705" s="257" t="s">
        <v>518</v>
      </c>
      <c r="J705" s="54" t="s">
        <v>519</v>
      </c>
      <c r="K705" s="5" t="s">
        <v>512</v>
      </c>
      <c r="L705" s="18">
        <v>68</v>
      </c>
      <c r="M705" s="206">
        <v>2.9770958904109581</v>
      </c>
      <c r="N705" s="73"/>
      <c r="O705" s="197">
        <f t="shared" si="187"/>
        <v>126.22886575342464</v>
      </c>
      <c r="P705" s="174">
        <v>2</v>
      </c>
      <c r="Q705" s="174">
        <f t="shared" si="185"/>
        <v>4.7633534246575335</v>
      </c>
      <c r="R705" s="173">
        <f t="shared" si="200"/>
        <v>252.45773150684929</v>
      </c>
      <c r="S705" s="173">
        <f t="shared" si="189"/>
        <v>126.22886575342464</v>
      </c>
      <c r="T705" s="111"/>
      <c r="U705" s="32">
        <f t="shared" si="188"/>
        <v>0</v>
      </c>
      <c r="V705" s="280" t="s">
        <v>4119</v>
      </c>
      <c r="W705" s="154" t="s">
        <v>255</v>
      </c>
      <c r="X705" s="215"/>
      <c r="Y705" s="74"/>
      <c r="Z705" s="183"/>
    </row>
    <row r="706" spans="1:26" s="3" customFormat="1" ht="12.75" customHeight="1">
      <c r="A706" s="309" t="s">
        <v>1986</v>
      </c>
      <c r="B706" s="314">
        <v>81038263</v>
      </c>
      <c r="C706" s="314">
        <v>985263</v>
      </c>
      <c r="D706" s="311">
        <v>5999076220663</v>
      </c>
      <c r="E706" s="309">
        <v>24030400</v>
      </c>
      <c r="F706" s="315">
        <v>3924100000</v>
      </c>
      <c r="G706" s="5" t="s">
        <v>170</v>
      </c>
      <c r="H706" s="10" t="s">
        <v>178</v>
      </c>
      <c r="I706" s="257" t="s">
        <v>518</v>
      </c>
      <c r="J706" s="54" t="s">
        <v>519</v>
      </c>
      <c r="K706" s="5" t="s">
        <v>514</v>
      </c>
      <c r="L706" s="18">
        <v>68</v>
      </c>
      <c r="M706" s="206">
        <v>2.9770958904109581</v>
      </c>
      <c r="N706" s="73"/>
      <c r="O706" s="197">
        <f t="shared" si="187"/>
        <v>126.22886575342464</v>
      </c>
      <c r="P706" s="174">
        <v>2</v>
      </c>
      <c r="Q706" s="174">
        <f t="shared" si="185"/>
        <v>4.7633534246575335</v>
      </c>
      <c r="R706" s="173">
        <f t="shared" si="200"/>
        <v>252.45773150684929</v>
      </c>
      <c r="S706" s="173">
        <f t="shared" si="189"/>
        <v>126.22886575342464</v>
      </c>
      <c r="T706" s="111"/>
      <c r="U706" s="32">
        <f t="shared" si="188"/>
        <v>0</v>
      </c>
      <c r="V706" s="280" t="s">
        <v>4119</v>
      </c>
      <c r="W706" s="156" t="s">
        <v>254</v>
      </c>
      <c r="X706" s="215"/>
      <c r="Y706" s="74"/>
      <c r="Z706" s="183"/>
    </row>
    <row r="707" spans="1:26" s="3" customFormat="1" ht="12.75" customHeight="1">
      <c r="A707" s="309" t="s">
        <v>1987</v>
      </c>
      <c r="B707" s="314">
        <v>81038264</v>
      </c>
      <c r="C707" s="314">
        <v>985279</v>
      </c>
      <c r="D707" s="311">
        <v>5999076220687</v>
      </c>
      <c r="E707" s="309">
        <v>24080200</v>
      </c>
      <c r="F707" s="309">
        <v>3924100000</v>
      </c>
      <c r="G707" s="5" t="s">
        <v>170</v>
      </c>
      <c r="H707" s="10" t="s">
        <v>178</v>
      </c>
      <c r="I707" s="257" t="s">
        <v>520</v>
      </c>
      <c r="J707" s="54" t="s">
        <v>521</v>
      </c>
      <c r="K707" s="5" t="s">
        <v>517</v>
      </c>
      <c r="L707" s="18">
        <v>68</v>
      </c>
      <c r="M707" s="206">
        <v>3.1671232876712327</v>
      </c>
      <c r="N707" s="73"/>
      <c r="O707" s="197">
        <f t="shared" si="187"/>
        <v>134.28602739726028</v>
      </c>
      <c r="P707" s="174">
        <v>2</v>
      </c>
      <c r="Q707" s="174">
        <f t="shared" si="185"/>
        <v>5.0673972602739727</v>
      </c>
      <c r="R707" s="173">
        <f t="shared" si="200"/>
        <v>268.57205479452057</v>
      </c>
      <c r="S707" s="173">
        <f t="shared" si="189"/>
        <v>134.28602739726028</v>
      </c>
      <c r="T707" s="111"/>
      <c r="U707" s="32">
        <f t="shared" si="188"/>
        <v>0</v>
      </c>
      <c r="V707" s="280" t="s">
        <v>4119</v>
      </c>
      <c r="W707" s="155" t="s">
        <v>253</v>
      </c>
      <c r="X707" s="215"/>
      <c r="Y707" s="74"/>
      <c r="Z707" s="183"/>
    </row>
    <row r="708" spans="1:26" s="3" customFormat="1" ht="12.75" customHeight="1">
      <c r="A708" s="309" t="s">
        <v>1988</v>
      </c>
      <c r="B708" s="314">
        <v>81038265</v>
      </c>
      <c r="C708" s="314">
        <v>985264</v>
      </c>
      <c r="D708" s="311">
        <v>5999076220694</v>
      </c>
      <c r="E708" s="309">
        <v>24080300</v>
      </c>
      <c r="F708" s="309">
        <v>3924100000</v>
      </c>
      <c r="G708" s="5" t="s">
        <v>170</v>
      </c>
      <c r="H708" s="10" t="s">
        <v>178</v>
      </c>
      <c r="I708" s="257" t="s">
        <v>520</v>
      </c>
      <c r="J708" s="54" t="s">
        <v>521</v>
      </c>
      <c r="K708" s="5" t="s">
        <v>512</v>
      </c>
      <c r="L708" s="18">
        <v>68</v>
      </c>
      <c r="M708" s="206">
        <v>3.1671232876712327</v>
      </c>
      <c r="N708" s="73"/>
      <c r="O708" s="197">
        <f t="shared" si="187"/>
        <v>134.28602739726028</v>
      </c>
      <c r="P708" s="174">
        <v>2</v>
      </c>
      <c r="Q708" s="174">
        <f t="shared" si="185"/>
        <v>5.0673972602739727</v>
      </c>
      <c r="R708" s="173">
        <f t="shared" si="200"/>
        <v>268.57205479452057</v>
      </c>
      <c r="S708" s="173">
        <f t="shared" si="189"/>
        <v>134.28602739726028</v>
      </c>
      <c r="T708" s="111"/>
      <c r="U708" s="32">
        <f t="shared" si="188"/>
        <v>0</v>
      </c>
      <c r="V708" s="280" t="s">
        <v>4119</v>
      </c>
      <c r="W708" s="156" t="s">
        <v>254</v>
      </c>
      <c r="X708" s="215"/>
      <c r="Y708" s="74"/>
      <c r="Z708" s="183"/>
    </row>
    <row r="709" spans="1:26" s="3" customFormat="1" ht="12.75" customHeight="1">
      <c r="A709" s="309" t="s">
        <v>1989</v>
      </c>
      <c r="B709" s="314">
        <v>81038267</v>
      </c>
      <c r="C709" s="314">
        <v>985280</v>
      </c>
      <c r="D709" s="311">
        <v>5999076207350</v>
      </c>
      <c r="E709" s="309">
        <v>24050201</v>
      </c>
      <c r="F709" s="315">
        <v>3923301000</v>
      </c>
      <c r="G709" s="5" t="s">
        <v>170</v>
      </c>
      <c r="H709" s="10" t="s">
        <v>269</v>
      </c>
      <c r="I709" s="257" t="s">
        <v>4017</v>
      </c>
      <c r="J709" s="54" t="s">
        <v>636</v>
      </c>
      <c r="K709" s="5" t="s">
        <v>523</v>
      </c>
      <c r="L709" s="18">
        <v>50</v>
      </c>
      <c r="M709" s="206">
        <v>3.1671232876712327</v>
      </c>
      <c r="N709" s="73"/>
      <c r="O709" s="197">
        <f t="shared" si="187"/>
        <v>134.28602739726028</v>
      </c>
      <c r="P709" s="174">
        <v>2</v>
      </c>
      <c r="Q709" s="174">
        <f t="shared" si="185"/>
        <v>5.0673972602739727</v>
      </c>
      <c r="R709" s="173">
        <f t="shared" si="200"/>
        <v>268.57205479452057</v>
      </c>
      <c r="S709" s="173">
        <f t="shared" si="189"/>
        <v>134.28602739726028</v>
      </c>
      <c r="T709" s="111"/>
      <c r="U709" s="32">
        <f t="shared" si="188"/>
        <v>0</v>
      </c>
      <c r="V709" s="280" t="s">
        <v>4119</v>
      </c>
      <c r="W709" s="155" t="s">
        <v>253</v>
      </c>
      <c r="X709" s="215"/>
      <c r="Y709" s="294"/>
      <c r="Z709" s="183"/>
    </row>
    <row r="710" spans="1:26" s="3" customFormat="1" ht="12.75" customHeight="1">
      <c r="A710" s="309" t="s">
        <v>1990</v>
      </c>
      <c r="B710" s="314">
        <v>81038268</v>
      </c>
      <c r="C710" s="314">
        <v>985284</v>
      </c>
      <c r="D710" s="311">
        <v>5999076207367</v>
      </c>
      <c r="E710" s="309">
        <v>24050301</v>
      </c>
      <c r="F710" s="315">
        <v>3923301000</v>
      </c>
      <c r="G710" s="5" t="s">
        <v>170</v>
      </c>
      <c r="H710" s="10" t="s">
        <v>269</v>
      </c>
      <c r="I710" s="257" t="s">
        <v>4017</v>
      </c>
      <c r="J710" s="54" t="s">
        <v>636</v>
      </c>
      <c r="K710" s="5" t="s">
        <v>512</v>
      </c>
      <c r="L710" s="18">
        <v>50</v>
      </c>
      <c r="M710" s="206">
        <v>3.1671232876712327</v>
      </c>
      <c r="N710" s="73"/>
      <c r="O710" s="197">
        <f t="shared" si="187"/>
        <v>134.28602739726028</v>
      </c>
      <c r="P710" s="174">
        <v>2</v>
      </c>
      <c r="Q710" s="174">
        <f t="shared" si="185"/>
        <v>5.0673972602739727</v>
      </c>
      <c r="R710" s="173">
        <f t="shared" si="200"/>
        <v>268.57205479452057</v>
      </c>
      <c r="S710" s="173">
        <f t="shared" si="189"/>
        <v>134.28602739726028</v>
      </c>
      <c r="T710" s="111"/>
      <c r="U710" s="32">
        <f t="shared" si="188"/>
        <v>0</v>
      </c>
      <c r="V710" s="280" t="s">
        <v>4119</v>
      </c>
      <c r="W710" s="155" t="s">
        <v>253</v>
      </c>
      <c r="X710" s="215"/>
      <c r="Y710" s="294"/>
      <c r="Z710" s="183"/>
    </row>
    <row r="711" spans="1:26" s="3" customFormat="1" ht="12.75" customHeight="1">
      <c r="A711" s="309" t="s">
        <v>1991</v>
      </c>
      <c r="B711" s="314">
        <v>81038269</v>
      </c>
      <c r="C711" s="314">
        <v>985285</v>
      </c>
      <c r="D711" s="311">
        <v>5999076207343</v>
      </c>
      <c r="E711" s="309">
        <v>24050101</v>
      </c>
      <c r="F711" s="309">
        <v>3923301000</v>
      </c>
      <c r="G711" s="5" t="s">
        <v>170</v>
      </c>
      <c r="H711" s="10" t="s">
        <v>269</v>
      </c>
      <c r="I711" s="257" t="s">
        <v>4017</v>
      </c>
      <c r="J711" s="54" t="s">
        <v>636</v>
      </c>
      <c r="K711" s="5" t="s">
        <v>513</v>
      </c>
      <c r="L711" s="18">
        <v>50</v>
      </c>
      <c r="M711" s="206">
        <v>3.1671232876712327</v>
      </c>
      <c r="N711" s="73"/>
      <c r="O711" s="197">
        <f t="shared" si="187"/>
        <v>134.28602739726028</v>
      </c>
      <c r="P711" s="174">
        <v>2</v>
      </c>
      <c r="Q711" s="174">
        <f t="shared" si="185"/>
        <v>5.0673972602739727</v>
      </c>
      <c r="R711" s="173">
        <f t="shared" si="200"/>
        <v>268.57205479452057</v>
      </c>
      <c r="S711" s="173">
        <f t="shared" si="189"/>
        <v>134.28602739726028</v>
      </c>
      <c r="T711" s="111"/>
      <c r="U711" s="32">
        <f t="shared" si="188"/>
        <v>0</v>
      </c>
      <c r="V711" s="280">
        <v>7</v>
      </c>
      <c r="W711" s="155" t="s">
        <v>253</v>
      </c>
      <c r="X711" s="215"/>
      <c r="Y711" s="294"/>
      <c r="Z711" s="183"/>
    </row>
    <row r="712" spans="1:26" s="3" customFormat="1" ht="12.75" customHeight="1">
      <c r="A712" s="309" t="s">
        <v>1992</v>
      </c>
      <c r="B712" s="314">
        <v>81038270</v>
      </c>
      <c r="C712" s="314">
        <v>985287</v>
      </c>
      <c r="D712" s="311">
        <v>5999076226856</v>
      </c>
      <c r="E712" s="309">
        <v>24090100</v>
      </c>
      <c r="F712" s="315">
        <v>3923309000</v>
      </c>
      <c r="G712" s="5" t="s">
        <v>170</v>
      </c>
      <c r="H712" s="10" t="s">
        <v>269</v>
      </c>
      <c r="I712" s="257" t="s">
        <v>524</v>
      </c>
      <c r="J712" s="54" t="s">
        <v>569</v>
      </c>
      <c r="K712" s="5" t="s">
        <v>525</v>
      </c>
      <c r="L712" s="18">
        <v>12</v>
      </c>
      <c r="M712" s="206">
        <v>13.048547945205479</v>
      </c>
      <c r="N712" s="73"/>
      <c r="O712" s="197">
        <f t="shared" si="187"/>
        <v>553.25843287671239</v>
      </c>
      <c r="P712" s="174">
        <v>1.35</v>
      </c>
      <c r="Q712" s="174">
        <f t="shared" si="185"/>
        <v>14.092431780821919</v>
      </c>
      <c r="R712" s="173">
        <f t="shared" si="200"/>
        <v>746.89888438356172</v>
      </c>
      <c r="S712" s="173">
        <f t="shared" si="189"/>
        <v>193.64045150684933</v>
      </c>
      <c r="T712" s="111"/>
      <c r="U712" s="32">
        <f t="shared" si="188"/>
        <v>0</v>
      </c>
      <c r="V712" s="280">
        <v>20</v>
      </c>
      <c r="W712" s="136" t="s">
        <v>251</v>
      </c>
      <c r="X712" s="215"/>
      <c r="Y712" s="294"/>
      <c r="Z712" s="183"/>
    </row>
    <row r="713" spans="1:26" s="3" customFormat="1" ht="12.75" customHeight="1">
      <c r="A713" s="309" t="s">
        <v>1993</v>
      </c>
      <c r="B713" s="314">
        <v>81038271</v>
      </c>
      <c r="C713" s="314">
        <v>985288</v>
      </c>
      <c r="D713" s="311">
        <v>5999076226863</v>
      </c>
      <c r="E713" s="309">
        <v>24090200</v>
      </c>
      <c r="F713" s="315">
        <v>3923309000</v>
      </c>
      <c r="G713" s="5" t="s">
        <v>170</v>
      </c>
      <c r="H713" s="10" t="s">
        <v>269</v>
      </c>
      <c r="I713" s="257" t="s">
        <v>524</v>
      </c>
      <c r="J713" s="54" t="s">
        <v>569</v>
      </c>
      <c r="K713" s="5" t="s">
        <v>526</v>
      </c>
      <c r="L713" s="18">
        <v>12</v>
      </c>
      <c r="M713" s="206">
        <v>13.048547945205479</v>
      </c>
      <c r="N713" s="73"/>
      <c r="O713" s="197">
        <f t="shared" si="187"/>
        <v>553.25843287671239</v>
      </c>
      <c r="P713" s="174">
        <v>1.35</v>
      </c>
      <c r="Q713" s="174">
        <f t="shared" si="185"/>
        <v>14.092431780821919</v>
      </c>
      <c r="R713" s="173">
        <f t="shared" si="200"/>
        <v>746.89888438356172</v>
      </c>
      <c r="S713" s="173">
        <f t="shared" si="189"/>
        <v>193.64045150684933</v>
      </c>
      <c r="T713" s="111"/>
      <c r="U713" s="32">
        <f t="shared" si="188"/>
        <v>0</v>
      </c>
      <c r="V713" s="280">
        <v>18</v>
      </c>
      <c r="W713" s="136" t="s">
        <v>251</v>
      </c>
      <c r="X713" s="215"/>
      <c r="Y713" s="294"/>
      <c r="Z713" s="183"/>
    </row>
    <row r="714" spans="1:26" s="3" customFormat="1" ht="12.75" customHeight="1">
      <c r="A714" s="309" t="s">
        <v>1994</v>
      </c>
      <c r="B714" s="314">
        <v>81038272</v>
      </c>
      <c r="C714" s="314">
        <v>985289</v>
      </c>
      <c r="D714" s="311">
        <v>5999076226870</v>
      </c>
      <c r="E714" s="309">
        <v>24090300</v>
      </c>
      <c r="F714" s="309">
        <v>3923309000</v>
      </c>
      <c r="G714" s="5" t="s">
        <v>170</v>
      </c>
      <c r="H714" s="10" t="s">
        <v>269</v>
      </c>
      <c r="I714" s="257" t="s">
        <v>524</v>
      </c>
      <c r="J714" s="54" t="s">
        <v>569</v>
      </c>
      <c r="K714" s="5" t="s">
        <v>527</v>
      </c>
      <c r="L714" s="18">
        <v>12</v>
      </c>
      <c r="M714" s="206">
        <v>13.048547945205479</v>
      </c>
      <c r="N714" s="73"/>
      <c r="O714" s="197">
        <f t="shared" si="187"/>
        <v>553.25843287671239</v>
      </c>
      <c r="P714" s="174">
        <v>1.35</v>
      </c>
      <c r="Q714" s="174">
        <f t="shared" si="185"/>
        <v>14.092431780821919</v>
      </c>
      <c r="R714" s="173">
        <f t="shared" si="200"/>
        <v>746.89888438356172</v>
      </c>
      <c r="S714" s="173">
        <f t="shared" si="189"/>
        <v>193.64045150684933</v>
      </c>
      <c r="T714" s="111"/>
      <c r="U714" s="32">
        <f t="shared" si="188"/>
        <v>0</v>
      </c>
      <c r="V714" s="280">
        <v>6</v>
      </c>
      <c r="W714" s="135" t="s">
        <v>252</v>
      </c>
      <c r="X714" s="215"/>
      <c r="Y714" s="294"/>
      <c r="Z714" s="183"/>
    </row>
    <row r="715" spans="1:26" s="3" customFormat="1" ht="12.75" customHeight="1">
      <c r="A715" s="309" t="s">
        <v>1995</v>
      </c>
      <c r="B715" s="278">
        <v>81068435</v>
      </c>
      <c r="C715" s="278"/>
      <c r="D715" s="311">
        <v>5999076212255</v>
      </c>
      <c r="E715" s="309">
        <v>21008020100</v>
      </c>
      <c r="F715" s="309">
        <v>4202921900</v>
      </c>
      <c r="G715" s="5" t="s">
        <v>170</v>
      </c>
      <c r="H715" s="10" t="s">
        <v>873</v>
      </c>
      <c r="I715" s="257" t="s">
        <v>873</v>
      </c>
      <c r="J715" s="54"/>
      <c r="K715" s="5"/>
      <c r="L715" s="18">
        <v>100</v>
      </c>
      <c r="M715" s="206">
        <v>3.7213698630136989</v>
      </c>
      <c r="N715" s="73"/>
      <c r="O715" s="197">
        <f t="shared" si="187"/>
        <v>157.78608219178085</v>
      </c>
      <c r="P715" s="174">
        <v>2</v>
      </c>
      <c r="Q715" s="174">
        <f t="shared" si="185"/>
        <v>5.9541917808219189</v>
      </c>
      <c r="R715" s="173">
        <f t="shared" si="200"/>
        <v>315.5721643835617</v>
      </c>
      <c r="S715" s="173">
        <f t="shared" si="189"/>
        <v>157.78608219178085</v>
      </c>
      <c r="T715" s="111"/>
      <c r="U715" s="32">
        <f t="shared" si="188"/>
        <v>0</v>
      </c>
      <c r="V715" s="280" t="s">
        <v>4119</v>
      </c>
      <c r="W715" s="156" t="s">
        <v>254</v>
      </c>
      <c r="X715" s="215"/>
      <c r="Y715" s="294"/>
      <c r="Z715" s="183"/>
    </row>
    <row r="716" spans="1:26" s="46" customFormat="1" ht="12.75" customHeight="1">
      <c r="A716" s="309" t="s">
        <v>3157</v>
      </c>
      <c r="B716" s="314"/>
      <c r="C716" s="314"/>
      <c r="D716" s="311">
        <v>5999076260980</v>
      </c>
      <c r="E716" s="309">
        <v>21178040100</v>
      </c>
      <c r="F716" s="315">
        <v>4203300000</v>
      </c>
      <c r="G716" s="5" t="s">
        <v>170</v>
      </c>
      <c r="H716" s="81" t="s">
        <v>776</v>
      </c>
      <c r="I716" s="259" t="s">
        <v>3125</v>
      </c>
      <c r="J716" s="104"/>
      <c r="K716" s="43"/>
      <c r="L716" s="12">
        <v>1</v>
      </c>
      <c r="M716" s="206">
        <v>29.937077625570772</v>
      </c>
      <c r="N716" s="73"/>
      <c r="O716" s="197">
        <f t="shared" si="187"/>
        <v>1269.3320913242007</v>
      </c>
      <c r="P716" s="174">
        <v>1.45</v>
      </c>
      <c r="Q716" s="174">
        <f t="shared" ref="Q716:Q774" si="201">M716*0.8*P716</f>
        <v>34.727010045662098</v>
      </c>
      <c r="R716" s="173">
        <f t="shared" si="200"/>
        <v>1840.5315324200913</v>
      </c>
      <c r="S716" s="173">
        <f t="shared" ref="S716:S745" si="202">R716-O716</f>
        <v>571.19944109589051</v>
      </c>
      <c r="T716" s="111"/>
      <c r="U716" s="32">
        <f t="shared" si="188"/>
        <v>0</v>
      </c>
      <c r="V716" s="280">
        <v>1</v>
      </c>
      <c r="W716" s="137"/>
      <c r="X716" s="215"/>
      <c r="Y716" s="294"/>
      <c r="Z716" s="151"/>
    </row>
    <row r="717" spans="1:26" s="46" customFormat="1" ht="12.75" customHeight="1">
      <c r="A717" s="309" t="s">
        <v>3158</v>
      </c>
      <c r="B717" s="314"/>
      <c r="C717" s="314"/>
      <c r="D717" s="311">
        <v>5999076260973</v>
      </c>
      <c r="E717" s="309">
        <v>21178030100</v>
      </c>
      <c r="F717" s="315">
        <v>4203300000</v>
      </c>
      <c r="G717" s="5" t="s">
        <v>170</v>
      </c>
      <c r="H717" s="81" t="s">
        <v>776</v>
      </c>
      <c r="I717" s="259" t="s">
        <v>3126</v>
      </c>
      <c r="J717" s="104"/>
      <c r="K717" s="43"/>
      <c r="L717" s="12">
        <v>1</v>
      </c>
      <c r="M717" s="206">
        <v>29.937077625570772</v>
      </c>
      <c r="N717" s="73"/>
      <c r="O717" s="197">
        <f t="shared" si="187"/>
        <v>1269.3320913242007</v>
      </c>
      <c r="P717" s="174">
        <v>1.45</v>
      </c>
      <c r="Q717" s="174">
        <f t="shared" si="201"/>
        <v>34.727010045662098</v>
      </c>
      <c r="R717" s="173">
        <f t="shared" si="200"/>
        <v>1840.5315324200913</v>
      </c>
      <c r="S717" s="173">
        <f t="shared" si="202"/>
        <v>571.19944109589051</v>
      </c>
      <c r="T717" s="111"/>
      <c r="U717" s="32">
        <f t="shared" si="188"/>
        <v>0</v>
      </c>
      <c r="V717" s="280">
        <v>1</v>
      </c>
      <c r="W717" s="137"/>
      <c r="X717" s="215"/>
      <c r="Y717" s="294"/>
      <c r="Z717" s="151"/>
    </row>
    <row r="718" spans="1:26" s="46" customFormat="1" ht="12.75" customHeight="1">
      <c r="A718" s="309" t="s">
        <v>3159</v>
      </c>
      <c r="B718" s="314"/>
      <c r="C718" s="314"/>
      <c r="D718" s="311">
        <v>5999076260966</v>
      </c>
      <c r="E718" s="309">
        <v>21178020100</v>
      </c>
      <c r="F718" s="315">
        <v>4203300000</v>
      </c>
      <c r="G718" s="5" t="s">
        <v>170</v>
      </c>
      <c r="H718" s="81" t="s">
        <v>776</v>
      </c>
      <c r="I718" s="259" t="s">
        <v>3127</v>
      </c>
      <c r="J718" s="104"/>
      <c r="K718" s="43"/>
      <c r="L718" s="12">
        <v>1</v>
      </c>
      <c r="M718" s="206">
        <v>29.937077625570772</v>
      </c>
      <c r="N718" s="73"/>
      <c r="O718" s="197">
        <f t="shared" si="187"/>
        <v>1269.3320913242007</v>
      </c>
      <c r="P718" s="174">
        <v>1.45</v>
      </c>
      <c r="Q718" s="174">
        <f t="shared" si="201"/>
        <v>34.727010045662098</v>
      </c>
      <c r="R718" s="173">
        <f t="shared" si="200"/>
        <v>1840.5315324200913</v>
      </c>
      <c r="S718" s="173">
        <f t="shared" si="202"/>
        <v>571.19944109589051</v>
      </c>
      <c r="T718" s="111"/>
      <c r="U718" s="32">
        <f t="shared" si="188"/>
        <v>0</v>
      </c>
      <c r="V718" s="280">
        <v>3</v>
      </c>
      <c r="W718" s="137"/>
      <c r="X718" s="215"/>
      <c r="Y718" s="294"/>
      <c r="Z718" s="151"/>
    </row>
    <row r="719" spans="1:26" s="46" customFormat="1" ht="12.75" customHeight="1">
      <c r="A719" s="309" t="s">
        <v>3160</v>
      </c>
      <c r="B719" s="314"/>
      <c r="C719" s="314"/>
      <c r="D719" s="311">
        <v>5999076260997</v>
      </c>
      <c r="E719" s="309">
        <v>21178050100</v>
      </c>
      <c r="F719" s="315">
        <v>4203300000</v>
      </c>
      <c r="G719" s="5" t="s">
        <v>170</v>
      </c>
      <c r="H719" s="81" t="s">
        <v>776</v>
      </c>
      <c r="I719" s="259" t="s">
        <v>3128</v>
      </c>
      <c r="J719" s="104"/>
      <c r="K719" s="43"/>
      <c r="L719" s="12">
        <v>1</v>
      </c>
      <c r="M719" s="206">
        <v>29.937077625570772</v>
      </c>
      <c r="N719" s="73"/>
      <c r="O719" s="197">
        <f t="shared" si="187"/>
        <v>1269.3320913242007</v>
      </c>
      <c r="P719" s="174">
        <v>1.45</v>
      </c>
      <c r="Q719" s="174">
        <f t="shared" si="201"/>
        <v>34.727010045662098</v>
      </c>
      <c r="R719" s="173">
        <f t="shared" si="200"/>
        <v>1840.5315324200913</v>
      </c>
      <c r="S719" s="173">
        <f t="shared" si="202"/>
        <v>571.19944109589051</v>
      </c>
      <c r="T719" s="111"/>
      <c r="U719" s="32">
        <f t="shared" si="188"/>
        <v>0</v>
      </c>
      <c r="V719" s="280">
        <v>2</v>
      </c>
      <c r="W719" s="137"/>
      <c r="X719" s="215"/>
      <c r="Y719" s="294"/>
      <c r="Z719" s="151"/>
    </row>
    <row r="720" spans="1:26" s="46" customFormat="1" ht="12.75" customHeight="1">
      <c r="A720" s="309" t="s">
        <v>3161</v>
      </c>
      <c r="B720" s="314"/>
      <c r="C720" s="314"/>
      <c r="D720" s="311">
        <v>5999076261024</v>
      </c>
      <c r="E720" s="309">
        <v>21178041100</v>
      </c>
      <c r="F720" s="315">
        <v>4203300000</v>
      </c>
      <c r="G720" s="5" t="s">
        <v>170</v>
      </c>
      <c r="H720" s="81" t="s">
        <v>776</v>
      </c>
      <c r="I720" s="259" t="s">
        <v>3129</v>
      </c>
      <c r="J720" s="104"/>
      <c r="K720" s="43"/>
      <c r="L720" s="12">
        <v>1</v>
      </c>
      <c r="M720" s="206">
        <v>29.937077625570772</v>
      </c>
      <c r="N720" s="73"/>
      <c r="O720" s="197">
        <f t="shared" si="187"/>
        <v>1269.3320913242007</v>
      </c>
      <c r="P720" s="174">
        <v>1.45</v>
      </c>
      <c r="Q720" s="174">
        <f t="shared" si="201"/>
        <v>34.727010045662098</v>
      </c>
      <c r="R720" s="173">
        <f t="shared" si="200"/>
        <v>1840.5315324200913</v>
      </c>
      <c r="S720" s="173">
        <f t="shared" si="202"/>
        <v>571.19944109589051</v>
      </c>
      <c r="T720" s="111"/>
      <c r="U720" s="32">
        <f t="shared" si="188"/>
        <v>0</v>
      </c>
      <c r="V720" s="280">
        <v>3</v>
      </c>
      <c r="W720" s="137"/>
      <c r="X720" s="215"/>
      <c r="Y720" s="294"/>
      <c r="Z720" s="151"/>
    </row>
    <row r="721" spans="1:26" s="46" customFormat="1" ht="12.75" customHeight="1">
      <c r="A721" s="309" t="s">
        <v>3162</v>
      </c>
      <c r="B721" s="314"/>
      <c r="C721" s="314"/>
      <c r="D721" s="311">
        <v>5999076261017</v>
      </c>
      <c r="E721" s="309">
        <v>21178031100</v>
      </c>
      <c r="F721" s="315">
        <v>4203300000</v>
      </c>
      <c r="G721" s="5" t="s">
        <v>170</v>
      </c>
      <c r="H721" s="81" t="s">
        <v>776</v>
      </c>
      <c r="I721" s="259" t="s">
        <v>3130</v>
      </c>
      <c r="J721" s="104"/>
      <c r="K721" s="43"/>
      <c r="L721" s="12">
        <v>1</v>
      </c>
      <c r="M721" s="206">
        <v>29.937077625570772</v>
      </c>
      <c r="N721" s="73"/>
      <c r="O721" s="197">
        <f t="shared" si="187"/>
        <v>1269.3320913242007</v>
      </c>
      <c r="P721" s="174">
        <v>1.45</v>
      </c>
      <c r="Q721" s="174">
        <f t="shared" si="201"/>
        <v>34.727010045662098</v>
      </c>
      <c r="R721" s="173">
        <f t="shared" si="200"/>
        <v>1840.5315324200913</v>
      </c>
      <c r="S721" s="173">
        <f t="shared" si="202"/>
        <v>571.19944109589051</v>
      </c>
      <c r="T721" s="111"/>
      <c r="U721" s="32">
        <f t="shared" si="188"/>
        <v>0</v>
      </c>
      <c r="V721" s="280">
        <v>2</v>
      </c>
      <c r="W721" s="137"/>
      <c r="X721" s="215"/>
      <c r="Y721" s="294"/>
      <c r="Z721" s="151"/>
    </row>
    <row r="722" spans="1:26" s="46" customFormat="1" ht="12.75" customHeight="1">
      <c r="A722" s="309" t="s">
        <v>3666</v>
      </c>
      <c r="B722" s="314"/>
      <c r="C722" s="314"/>
      <c r="D722" s="311">
        <v>5999076261000</v>
      </c>
      <c r="E722" s="309">
        <v>21178021100</v>
      </c>
      <c r="F722" s="315">
        <v>4203300000</v>
      </c>
      <c r="G722" s="5" t="s">
        <v>170</v>
      </c>
      <c r="H722" s="81" t="s">
        <v>776</v>
      </c>
      <c r="I722" s="259" t="s">
        <v>3665</v>
      </c>
      <c r="J722" s="104"/>
      <c r="K722" s="43"/>
      <c r="L722" s="12">
        <v>1</v>
      </c>
      <c r="M722" s="206">
        <v>29.937077625570772</v>
      </c>
      <c r="N722" s="73"/>
      <c r="O722" s="197">
        <f t="shared" si="187"/>
        <v>1269.3320913242007</v>
      </c>
      <c r="P722" s="174">
        <v>1.45</v>
      </c>
      <c r="Q722" s="174">
        <f t="shared" ref="Q722" si="203">M722*0.8*P722</f>
        <v>34.727010045662098</v>
      </c>
      <c r="R722" s="173">
        <f t="shared" si="200"/>
        <v>1840.5315324200913</v>
      </c>
      <c r="S722" s="173">
        <f t="shared" ref="S722" si="204">R722-O722</f>
        <v>571.19944109589051</v>
      </c>
      <c r="T722" s="111"/>
      <c r="U722" s="32">
        <f t="shared" si="188"/>
        <v>0</v>
      </c>
      <c r="V722" s="280">
        <v>3</v>
      </c>
      <c r="W722" s="137"/>
      <c r="X722" s="215"/>
      <c r="Y722" s="294"/>
      <c r="Z722" s="151"/>
    </row>
    <row r="723" spans="1:26" s="46" customFormat="1" ht="12.75" customHeight="1">
      <c r="A723" s="309" t="s">
        <v>3163</v>
      </c>
      <c r="B723" s="314"/>
      <c r="C723" s="314"/>
      <c r="D723" s="311">
        <v>5999076261031</v>
      </c>
      <c r="E723" s="309">
        <v>21178051100</v>
      </c>
      <c r="F723" s="315">
        <v>4203300000</v>
      </c>
      <c r="G723" s="5" t="s">
        <v>170</v>
      </c>
      <c r="H723" s="81" t="s">
        <v>776</v>
      </c>
      <c r="I723" s="259" t="s">
        <v>3131</v>
      </c>
      <c r="J723" s="104"/>
      <c r="K723" s="43"/>
      <c r="L723" s="12">
        <v>1</v>
      </c>
      <c r="M723" s="206">
        <v>29.937077625570772</v>
      </c>
      <c r="N723" s="73"/>
      <c r="O723" s="197">
        <f t="shared" si="187"/>
        <v>1269.3320913242007</v>
      </c>
      <c r="P723" s="174">
        <v>1.45</v>
      </c>
      <c r="Q723" s="174">
        <f t="shared" si="201"/>
        <v>34.727010045662098</v>
      </c>
      <c r="R723" s="173">
        <f t="shared" si="200"/>
        <v>1840.5315324200913</v>
      </c>
      <c r="S723" s="173">
        <f t="shared" si="202"/>
        <v>571.19944109589051</v>
      </c>
      <c r="T723" s="111"/>
      <c r="U723" s="32">
        <f t="shared" si="188"/>
        <v>0</v>
      </c>
      <c r="V723" s="280">
        <v>2</v>
      </c>
      <c r="W723" s="137"/>
      <c r="X723" s="215"/>
      <c r="Y723" s="294"/>
      <c r="Z723" s="151"/>
    </row>
    <row r="724" spans="1:26" s="46" customFormat="1" ht="12.75" customHeight="1">
      <c r="A724" s="309" t="s">
        <v>3164</v>
      </c>
      <c r="B724" s="314"/>
      <c r="C724" s="314"/>
      <c r="D724" s="311">
        <v>5999076261079</v>
      </c>
      <c r="E724" s="309">
        <v>21179040100</v>
      </c>
      <c r="F724" s="315">
        <v>6307901000</v>
      </c>
      <c r="G724" s="5" t="s">
        <v>170</v>
      </c>
      <c r="H724" s="81" t="s">
        <v>776</v>
      </c>
      <c r="I724" s="259" t="s">
        <v>3132</v>
      </c>
      <c r="J724" s="104"/>
      <c r="K724" s="43"/>
      <c r="L724" s="12">
        <v>1</v>
      </c>
      <c r="M724" s="206">
        <v>21.474337899543379</v>
      </c>
      <c r="N724" s="73"/>
      <c r="O724" s="197">
        <f t="shared" si="187"/>
        <v>910.51192694063923</v>
      </c>
      <c r="P724" s="174">
        <v>1.45</v>
      </c>
      <c r="Q724" s="174">
        <f t="shared" si="201"/>
        <v>24.91023196347032</v>
      </c>
      <c r="R724" s="173">
        <f t="shared" si="200"/>
        <v>1320.2422940639269</v>
      </c>
      <c r="S724" s="173">
        <f t="shared" si="202"/>
        <v>409.73036712328769</v>
      </c>
      <c r="T724" s="111"/>
      <c r="U724" s="32">
        <f t="shared" si="188"/>
        <v>0</v>
      </c>
      <c r="V724" s="280">
        <v>9</v>
      </c>
      <c r="W724" s="137"/>
      <c r="X724" s="215"/>
      <c r="Y724" s="294"/>
      <c r="Z724" s="151"/>
    </row>
    <row r="725" spans="1:26" s="46" customFormat="1" ht="12.75" customHeight="1">
      <c r="A725" s="309" t="s">
        <v>3165</v>
      </c>
      <c r="B725" s="314"/>
      <c r="C725" s="314"/>
      <c r="D725" s="311">
        <v>5999076261062</v>
      </c>
      <c r="E725" s="309">
        <v>21179030100</v>
      </c>
      <c r="F725" s="315">
        <v>6307901000</v>
      </c>
      <c r="G725" s="5" t="s">
        <v>170</v>
      </c>
      <c r="H725" s="81" t="s">
        <v>776</v>
      </c>
      <c r="I725" s="259" t="s">
        <v>3133</v>
      </c>
      <c r="J725" s="104"/>
      <c r="K725" s="43"/>
      <c r="L725" s="12">
        <v>1</v>
      </c>
      <c r="M725" s="206">
        <v>21.474337899543379</v>
      </c>
      <c r="N725" s="73"/>
      <c r="O725" s="197">
        <f t="shared" si="187"/>
        <v>910.51192694063923</v>
      </c>
      <c r="P725" s="174">
        <v>1.45</v>
      </c>
      <c r="Q725" s="174">
        <f t="shared" si="201"/>
        <v>24.91023196347032</v>
      </c>
      <c r="R725" s="173">
        <f t="shared" si="200"/>
        <v>1320.2422940639269</v>
      </c>
      <c r="S725" s="173">
        <f t="shared" si="202"/>
        <v>409.73036712328769</v>
      </c>
      <c r="T725" s="111"/>
      <c r="U725" s="32">
        <f t="shared" si="188"/>
        <v>0</v>
      </c>
      <c r="V725" s="280">
        <v>2</v>
      </c>
      <c r="W725" s="137"/>
      <c r="X725" s="215"/>
      <c r="Y725" s="294"/>
      <c r="Z725" s="151"/>
    </row>
    <row r="726" spans="1:26" s="46" customFormat="1" ht="12.75" customHeight="1">
      <c r="A726" s="309" t="s">
        <v>3166</v>
      </c>
      <c r="B726" s="314"/>
      <c r="C726" s="314"/>
      <c r="D726" s="311">
        <v>5999076261055</v>
      </c>
      <c r="E726" s="309">
        <v>21179020100</v>
      </c>
      <c r="F726" s="315">
        <v>6307901000</v>
      </c>
      <c r="G726" s="5" t="s">
        <v>170</v>
      </c>
      <c r="H726" s="81" t="s">
        <v>776</v>
      </c>
      <c r="I726" s="259" t="s">
        <v>3134</v>
      </c>
      <c r="J726" s="104"/>
      <c r="K726" s="43"/>
      <c r="L726" s="12">
        <v>1</v>
      </c>
      <c r="M726" s="206">
        <v>21.474337899543379</v>
      </c>
      <c r="N726" s="73"/>
      <c r="O726" s="197">
        <f t="shared" si="187"/>
        <v>910.51192694063923</v>
      </c>
      <c r="P726" s="174">
        <v>1.45</v>
      </c>
      <c r="Q726" s="174">
        <f t="shared" si="201"/>
        <v>24.91023196347032</v>
      </c>
      <c r="R726" s="173">
        <f t="shared" si="200"/>
        <v>1320.2422940639269</v>
      </c>
      <c r="S726" s="173">
        <f t="shared" si="202"/>
        <v>409.73036712328769</v>
      </c>
      <c r="T726" s="111"/>
      <c r="U726" s="32">
        <f t="shared" si="188"/>
        <v>0</v>
      </c>
      <c r="V726" s="280">
        <v>3</v>
      </c>
      <c r="W726" s="137"/>
      <c r="X726" s="215"/>
      <c r="Y726" s="294"/>
      <c r="Z726" s="151"/>
    </row>
    <row r="727" spans="1:26" s="46" customFormat="1" ht="12.75" customHeight="1">
      <c r="A727" s="309" t="s">
        <v>3167</v>
      </c>
      <c r="B727" s="314"/>
      <c r="C727" s="314"/>
      <c r="D727" s="311">
        <v>5999076261086</v>
      </c>
      <c r="E727" s="309">
        <v>21179050100</v>
      </c>
      <c r="F727" s="315">
        <v>6307901000</v>
      </c>
      <c r="G727" s="5" t="s">
        <v>170</v>
      </c>
      <c r="H727" s="81" t="s">
        <v>776</v>
      </c>
      <c r="I727" s="259" t="s">
        <v>3135</v>
      </c>
      <c r="J727" s="104"/>
      <c r="K727" s="43"/>
      <c r="L727" s="12">
        <v>1</v>
      </c>
      <c r="M727" s="206">
        <v>21.474337899543379</v>
      </c>
      <c r="N727" s="73"/>
      <c r="O727" s="197">
        <f t="shared" si="187"/>
        <v>910.51192694063923</v>
      </c>
      <c r="P727" s="174">
        <v>1.45</v>
      </c>
      <c r="Q727" s="174">
        <f t="shared" si="201"/>
        <v>24.91023196347032</v>
      </c>
      <c r="R727" s="173">
        <f t="shared" si="200"/>
        <v>1320.2422940639269</v>
      </c>
      <c r="S727" s="173">
        <f t="shared" si="202"/>
        <v>409.73036712328769</v>
      </c>
      <c r="T727" s="111"/>
      <c r="U727" s="32">
        <f t="shared" si="188"/>
        <v>0</v>
      </c>
      <c r="V727" s="280">
        <v>3</v>
      </c>
      <c r="W727" s="137"/>
      <c r="X727" s="215"/>
      <c r="Y727" s="294"/>
      <c r="Z727" s="151"/>
    </row>
    <row r="728" spans="1:26" s="46" customFormat="1" ht="12.75" customHeight="1">
      <c r="A728" s="309" t="s">
        <v>3168</v>
      </c>
      <c r="B728" s="314"/>
      <c r="C728" s="314"/>
      <c r="D728" s="311">
        <v>5999076261048</v>
      </c>
      <c r="E728" s="309">
        <v>21179010100</v>
      </c>
      <c r="F728" s="315">
        <v>6307901000</v>
      </c>
      <c r="G728" s="5" t="s">
        <v>170</v>
      </c>
      <c r="H728" s="81" t="s">
        <v>776</v>
      </c>
      <c r="I728" s="259" t="s">
        <v>3136</v>
      </c>
      <c r="J728" s="104"/>
      <c r="K728" s="43"/>
      <c r="L728" s="12">
        <v>1</v>
      </c>
      <c r="M728" s="206">
        <v>21.474337899543379</v>
      </c>
      <c r="N728" s="73"/>
      <c r="O728" s="197">
        <f t="shared" si="187"/>
        <v>910.51192694063923</v>
      </c>
      <c r="P728" s="174">
        <v>1.45</v>
      </c>
      <c r="Q728" s="174">
        <f t="shared" si="201"/>
        <v>24.91023196347032</v>
      </c>
      <c r="R728" s="173">
        <f t="shared" si="200"/>
        <v>1320.2422940639269</v>
      </c>
      <c r="S728" s="173">
        <f t="shared" si="202"/>
        <v>409.73036712328769</v>
      </c>
      <c r="T728" s="111"/>
      <c r="U728" s="32">
        <f t="shared" si="188"/>
        <v>0</v>
      </c>
      <c r="V728" s="280">
        <v>1</v>
      </c>
      <c r="W728" s="137"/>
      <c r="X728" s="215"/>
      <c r="Y728" s="294"/>
      <c r="Z728" s="151"/>
    </row>
    <row r="729" spans="1:26" s="46" customFormat="1" ht="12.75" customHeight="1">
      <c r="A729" s="309" t="s">
        <v>3169</v>
      </c>
      <c r="B729" s="314"/>
      <c r="C729" s="314"/>
      <c r="D729" s="311">
        <v>5999076261093</v>
      </c>
      <c r="E729" s="309">
        <v>21179060100</v>
      </c>
      <c r="F729" s="315">
        <v>6307901000</v>
      </c>
      <c r="G729" s="5" t="s">
        <v>170</v>
      </c>
      <c r="H729" s="81" t="s">
        <v>776</v>
      </c>
      <c r="I729" s="259" t="s">
        <v>3137</v>
      </c>
      <c r="J729" s="104"/>
      <c r="K729" s="43"/>
      <c r="L729" s="12">
        <v>1</v>
      </c>
      <c r="M729" s="206">
        <v>21.474337899543379</v>
      </c>
      <c r="N729" s="73"/>
      <c r="O729" s="197">
        <f t="shared" si="187"/>
        <v>910.51192694063923</v>
      </c>
      <c r="P729" s="174">
        <v>1.45</v>
      </c>
      <c r="Q729" s="174">
        <f t="shared" si="201"/>
        <v>24.91023196347032</v>
      </c>
      <c r="R729" s="173">
        <f t="shared" si="200"/>
        <v>1320.2422940639269</v>
      </c>
      <c r="S729" s="173">
        <f t="shared" si="202"/>
        <v>409.73036712328769</v>
      </c>
      <c r="T729" s="111"/>
      <c r="U729" s="32">
        <f t="shared" si="188"/>
        <v>0</v>
      </c>
      <c r="V729" s="280">
        <v>3</v>
      </c>
      <c r="W729" s="137"/>
      <c r="X729" s="215"/>
      <c r="Y729" s="294"/>
      <c r="Z729" s="151"/>
    </row>
    <row r="730" spans="1:26" s="2" customFormat="1" ht="13.5" customHeight="1">
      <c r="A730" s="309" t="s">
        <v>3517</v>
      </c>
      <c r="B730" s="310"/>
      <c r="C730" s="310"/>
      <c r="D730" s="311">
        <v>5999076261123</v>
      </c>
      <c r="E730" s="318">
        <v>21180040100</v>
      </c>
      <c r="F730" s="315">
        <v>4203300000</v>
      </c>
      <c r="G730" s="129" t="s">
        <v>170</v>
      </c>
      <c r="H730" s="81" t="s">
        <v>776</v>
      </c>
      <c r="I730" s="259" t="s">
        <v>3516</v>
      </c>
      <c r="J730" s="105"/>
      <c r="K730" s="43"/>
      <c r="L730" s="15">
        <v>1</v>
      </c>
      <c r="M730" s="206">
        <v>39.176073059360739</v>
      </c>
      <c r="N730" s="73"/>
      <c r="O730" s="197">
        <f t="shared" ref="O730:O792" si="205">(M730+M730*N730)*$Y$3*(1-$Y$2/100)</f>
        <v>1661.0654977168954</v>
      </c>
      <c r="P730" s="174">
        <v>1.45</v>
      </c>
      <c r="Q730" s="174">
        <f>M730*0.8*P730</f>
        <v>45.444244748858459</v>
      </c>
      <c r="R730" s="173">
        <f t="shared" si="200"/>
        <v>2408.5449716894982</v>
      </c>
      <c r="S730" s="173">
        <f>R730-O730</f>
        <v>747.47947397260282</v>
      </c>
      <c r="T730" s="153"/>
      <c r="U730" s="32">
        <f t="shared" ref="U730:U792" si="206">O730*T730</f>
        <v>0</v>
      </c>
      <c r="V730" s="280">
        <v>3</v>
      </c>
      <c r="W730" s="137"/>
      <c r="X730" s="217"/>
      <c r="Y730" s="294"/>
      <c r="Z730" s="178"/>
    </row>
    <row r="731" spans="1:26" s="46" customFormat="1" ht="12.75" customHeight="1">
      <c r="A731" s="309" t="s">
        <v>3183</v>
      </c>
      <c r="B731" s="314"/>
      <c r="C731" s="314"/>
      <c r="D731" s="311">
        <v>5999076261116</v>
      </c>
      <c r="E731" s="309">
        <v>21180030100</v>
      </c>
      <c r="F731" s="315">
        <v>4203300000</v>
      </c>
      <c r="G731" s="5" t="s">
        <v>170</v>
      </c>
      <c r="H731" s="81" t="s">
        <v>776</v>
      </c>
      <c r="I731" s="259" t="s">
        <v>3141</v>
      </c>
      <c r="J731" s="104"/>
      <c r="K731" s="43"/>
      <c r="L731" s="12">
        <v>1</v>
      </c>
      <c r="M731" s="206">
        <v>39.176073059360739</v>
      </c>
      <c r="N731" s="73"/>
      <c r="O731" s="197">
        <f t="shared" si="205"/>
        <v>1661.0654977168954</v>
      </c>
      <c r="P731" s="174">
        <v>1.45</v>
      </c>
      <c r="Q731" s="174">
        <f t="shared" ref="Q731:Q739" si="207">M731*0.8*P731</f>
        <v>45.444244748858459</v>
      </c>
      <c r="R731" s="173">
        <f t="shared" si="200"/>
        <v>2408.5449716894982</v>
      </c>
      <c r="S731" s="173">
        <f t="shared" si="202"/>
        <v>747.47947397260282</v>
      </c>
      <c r="T731" s="111"/>
      <c r="U731" s="32">
        <f t="shared" si="206"/>
        <v>0</v>
      </c>
      <c r="V731" s="280">
        <v>10</v>
      </c>
      <c r="W731" s="137"/>
      <c r="X731" s="215"/>
      <c r="Y731" s="294"/>
      <c r="Z731" s="151"/>
    </row>
    <row r="732" spans="1:26" s="46" customFormat="1" ht="12.75" customHeight="1">
      <c r="A732" s="309" t="s">
        <v>3184</v>
      </c>
      <c r="B732" s="314"/>
      <c r="C732" s="314"/>
      <c r="D732" s="311">
        <v>5999076261109</v>
      </c>
      <c r="E732" s="309">
        <v>21180020100</v>
      </c>
      <c r="F732" s="315">
        <v>4203300000</v>
      </c>
      <c r="G732" s="5" t="s">
        <v>170</v>
      </c>
      <c r="H732" s="81" t="s">
        <v>776</v>
      </c>
      <c r="I732" s="259" t="s">
        <v>3142</v>
      </c>
      <c r="J732" s="104"/>
      <c r="K732" s="43"/>
      <c r="L732" s="12">
        <v>1</v>
      </c>
      <c r="M732" s="206">
        <v>39.176073059360739</v>
      </c>
      <c r="N732" s="73"/>
      <c r="O732" s="197">
        <f t="shared" si="205"/>
        <v>1661.0654977168954</v>
      </c>
      <c r="P732" s="174">
        <v>1.45</v>
      </c>
      <c r="Q732" s="174">
        <f t="shared" si="207"/>
        <v>45.444244748858459</v>
      </c>
      <c r="R732" s="173">
        <f t="shared" si="200"/>
        <v>2408.5449716894982</v>
      </c>
      <c r="S732" s="173">
        <f t="shared" si="202"/>
        <v>747.47947397260282</v>
      </c>
      <c r="T732" s="111"/>
      <c r="U732" s="32">
        <f t="shared" si="206"/>
        <v>0</v>
      </c>
      <c r="V732" s="280">
        <v>3</v>
      </c>
      <c r="W732" s="137"/>
      <c r="X732" s="215"/>
      <c r="Y732" s="294"/>
      <c r="Z732" s="151"/>
    </row>
    <row r="733" spans="1:26" s="46" customFormat="1" ht="12.75" customHeight="1">
      <c r="A733" s="309" t="s">
        <v>3185</v>
      </c>
      <c r="B733" s="314"/>
      <c r="C733" s="314"/>
      <c r="D733" s="311">
        <v>5999076261130</v>
      </c>
      <c r="E733" s="309">
        <v>21180050100</v>
      </c>
      <c r="F733" s="315">
        <v>4203300000</v>
      </c>
      <c r="G733" s="5" t="s">
        <v>170</v>
      </c>
      <c r="H733" s="81" t="s">
        <v>776</v>
      </c>
      <c r="I733" s="259" t="s">
        <v>3143</v>
      </c>
      <c r="J733" s="104"/>
      <c r="K733" s="43"/>
      <c r="L733" s="12">
        <v>1</v>
      </c>
      <c r="M733" s="206">
        <v>39.176073059360739</v>
      </c>
      <c r="N733" s="73"/>
      <c r="O733" s="197">
        <f t="shared" si="205"/>
        <v>1661.0654977168954</v>
      </c>
      <c r="P733" s="174">
        <v>1.45</v>
      </c>
      <c r="Q733" s="174">
        <f t="shared" si="207"/>
        <v>45.444244748858459</v>
      </c>
      <c r="R733" s="173">
        <f t="shared" si="200"/>
        <v>2408.5449716894982</v>
      </c>
      <c r="S733" s="173">
        <f t="shared" si="202"/>
        <v>747.47947397260282</v>
      </c>
      <c r="T733" s="111"/>
      <c r="U733" s="32">
        <f t="shared" si="206"/>
        <v>0</v>
      </c>
      <c r="V733" s="280">
        <v>3</v>
      </c>
      <c r="W733" s="137"/>
      <c r="X733" s="215"/>
      <c r="Y733" s="294"/>
      <c r="Z733" s="151"/>
    </row>
    <row r="734" spans="1:26" s="46" customFormat="1" ht="12.75" customHeight="1">
      <c r="A734" s="309" t="s">
        <v>1996</v>
      </c>
      <c r="B734" s="278">
        <v>81068436</v>
      </c>
      <c r="C734" s="278"/>
      <c r="D734" s="311">
        <v>5999076207091</v>
      </c>
      <c r="E734" s="309">
        <v>21002050103</v>
      </c>
      <c r="F734" s="309">
        <v>4203300000</v>
      </c>
      <c r="G734" s="5" t="s">
        <v>170</v>
      </c>
      <c r="H734" s="96" t="s">
        <v>776</v>
      </c>
      <c r="I734" s="259" t="s">
        <v>96</v>
      </c>
      <c r="J734" s="54" t="s">
        <v>25</v>
      </c>
      <c r="K734" s="5"/>
      <c r="L734" s="65">
        <v>1</v>
      </c>
      <c r="M734" s="206">
        <v>19.622191780821918</v>
      </c>
      <c r="N734" s="73"/>
      <c r="O734" s="197">
        <f t="shared" si="205"/>
        <v>831.98093150684929</v>
      </c>
      <c r="P734" s="174">
        <v>1.45</v>
      </c>
      <c r="Q734" s="174">
        <f t="shared" si="207"/>
        <v>22.761742465753425</v>
      </c>
      <c r="R734" s="173">
        <f t="shared" si="200"/>
        <v>1206.3723506849315</v>
      </c>
      <c r="S734" s="173">
        <f t="shared" si="202"/>
        <v>374.39141917808217</v>
      </c>
      <c r="T734" s="111"/>
      <c r="U734" s="32">
        <f t="shared" si="206"/>
        <v>0</v>
      </c>
      <c r="V734" s="280">
        <v>2</v>
      </c>
      <c r="W734" s="137"/>
      <c r="X734" s="215"/>
      <c r="Y734" s="161"/>
      <c r="Z734" s="151"/>
    </row>
    <row r="735" spans="1:26" s="46" customFormat="1" ht="12.75" customHeight="1">
      <c r="A735" s="309" t="s">
        <v>1997</v>
      </c>
      <c r="B735" s="278">
        <v>81068439</v>
      </c>
      <c r="C735" s="278"/>
      <c r="D735" s="311">
        <v>5999076207107</v>
      </c>
      <c r="E735" s="309">
        <v>21002050104</v>
      </c>
      <c r="F735" s="309">
        <v>4203300000</v>
      </c>
      <c r="G735" s="5" t="s">
        <v>170</v>
      </c>
      <c r="H735" s="96" t="s">
        <v>776</v>
      </c>
      <c r="I735" s="259" t="s">
        <v>96</v>
      </c>
      <c r="J735" s="54" t="s">
        <v>26</v>
      </c>
      <c r="K735" s="5"/>
      <c r="L735" s="65">
        <v>1</v>
      </c>
      <c r="M735" s="206">
        <v>19.622191780821918</v>
      </c>
      <c r="N735" s="73"/>
      <c r="O735" s="197">
        <f t="shared" si="205"/>
        <v>831.98093150684929</v>
      </c>
      <c r="P735" s="174">
        <v>1.45</v>
      </c>
      <c r="Q735" s="174">
        <f t="shared" si="207"/>
        <v>22.761742465753425</v>
      </c>
      <c r="R735" s="173">
        <f t="shared" si="200"/>
        <v>1206.3723506849315</v>
      </c>
      <c r="S735" s="173">
        <f t="shared" si="202"/>
        <v>374.39141917808217</v>
      </c>
      <c r="T735" s="111"/>
      <c r="U735" s="32">
        <f t="shared" si="206"/>
        <v>0</v>
      </c>
      <c r="V735" s="280">
        <v>1</v>
      </c>
      <c r="W735" s="137"/>
      <c r="X735" s="215"/>
      <c r="Y735" s="161"/>
      <c r="Z735" s="151"/>
    </row>
    <row r="736" spans="1:26" s="46" customFormat="1" ht="12.75" customHeight="1">
      <c r="A736" s="309" t="s">
        <v>1998</v>
      </c>
      <c r="B736" s="278">
        <v>81068443</v>
      </c>
      <c r="C736" s="278"/>
      <c r="D736" s="311">
        <v>5999500532065</v>
      </c>
      <c r="E736" s="309">
        <v>21002020101</v>
      </c>
      <c r="F736" s="309">
        <v>4203300000</v>
      </c>
      <c r="G736" s="5" t="s">
        <v>170</v>
      </c>
      <c r="H736" s="96" t="s">
        <v>776</v>
      </c>
      <c r="I736" s="259" t="s">
        <v>502</v>
      </c>
      <c r="J736" s="54" t="s">
        <v>23</v>
      </c>
      <c r="K736" s="6" t="s">
        <v>503</v>
      </c>
      <c r="L736" s="65">
        <v>1</v>
      </c>
      <c r="M736" s="205">
        <v>18.580456621004569</v>
      </c>
      <c r="N736" s="73"/>
      <c r="O736" s="197">
        <f t="shared" si="205"/>
        <v>787.81136073059372</v>
      </c>
      <c r="P736" s="174">
        <v>1.45</v>
      </c>
      <c r="Q736" s="174">
        <f t="shared" si="207"/>
        <v>21.553329680365298</v>
      </c>
      <c r="R736" s="173">
        <f t="shared" si="200"/>
        <v>1142.3264730593608</v>
      </c>
      <c r="S736" s="173">
        <f t="shared" si="202"/>
        <v>354.51511232876703</v>
      </c>
      <c r="T736" s="111"/>
      <c r="U736" s="32">
        <f t="shared" si="206"/>
        <v>0</v>
      </c>
      <c r="V736" s="280">
        <v>1</v>
      </c>
      <c r="W736" s="133" t="s">
        <v>249</v>
      </c>
      <c r="X736" s="215"/>
      <c r="Y736" s="74"/>
      <c r="Z736" s="151"/>
    </row>
    <row r="737" spans="1:26" s="46" customFormat="1" ht="12.75" customHeight="1">
      <c r="A737" s="309" t="s">
        <v>1999</v>
      </c>
      <c r="B737" s="314"/>
      <c r="C737" s="314"/>
      <c r="D737" s="311">
        <v>5999500532119</v>
      </c>
      <c r="E737" s="309">
        <v>21002030101</v>
      </c>
      <c r="F737" s="309">
        <v>4203300000</v>
      </c>
      <c r="G737" s="5" t="s">
        <v>170</v>
      </c>
      <c r="H737" s="96" t="s">
        <v>776</v>
      </c>
      <c r="I737" s="259" t="s">
        <v>504</v>
      </c>
      <c r="J737" s="54" t="s">
        <v>23</v>
      </c>
      <c r="K737" s="5" t="s">
        <v>505</v>
      </c>
      <c r="L737" s="65">
        <v>1</v>
      </c>
      <c r="M737" s="206">
        <v>23.515890410958907</v>
      </c>
      <c r="N737" s="73"/>
      <c r="O737" s="197">
        <f t="shared" si="205"/>
        <v>997.07375342465775</v>
      </c>
      <c r="P737" s="174">
        <v>1.45</v>
      </c>
      <c r="Q737" s="174">
        <f t="shared" si="207"/>
        <v>27.278432876712333</v>
      </c>
      <c r="R737" s="173">
        <f t="shared" si="200"/>
        <v>1445.7569424657536</v>
      </c>
      <c r="S737" s="173">
        <f t="shared" si="202"/>
        <v>448.68318904109583</v>
      </c>
      <c r="T737" s="111"/>
      <c r="U737" s="32">
        <f t="shared" si="206"/>
        <v>0</v>
      </c>
      <c r="V737" s="280">
        <v>20</v>
      </c>
      <c r="W737" s="137"/>
      <c r="X737" s="215"/>
      <c r="Y737" s="74"/>
      <c r="Z737" s="151"/>
    </row>
    <row r="738" spans="1:26" s="46" customFormat="1" ht="12.75" customHeight="1">
      <c r="A738" s="309" t="s">
        <v>2000</v>
      </c>
      <c r="B738" s="278">
        <v>81068445</v>
      </c>
      <c r="C738" s="278"/>
      <c r="D738" s="311">
        <v>5999076228614</v>
      </c>
      <c r="E738" s="309">
        <v>21002060102</v>
      </c>
      <c r="F738" s="309">
        <v>4203300000</v>
      </c>
      <c r="G738" s="5" t="s">
        <v>170</v>
      </c>
      <c r="H738" s="96" t="s">
        <v>776</v>
      </c>
      <c r="I738" s="259" t="s">
        <v>393</v>
      </c>
      <c r="J738" s="54" t="s">
        <v>24</v>
      </c>
      <c r="K738" s="5"/>
      <c r="L738" s="65">
        <v>1</v>
      </c>
      <c r="M738" s="205">
        <v>33.745388127853879</v>
      </c>
      <c r="N738" s="73"/>
      <c r="O738" s="197">
        <f t="shared" si="205"/>
        <v>1430.8044566210046</v>
      </c>
      <c r="P738" s="174">
        <v>1.45</v>
      </c>
      <c r="Q738" s="174">
        <f t="shared" si="207"/>
        <v>39.144650228310503</v>
      </c>
      <c r="R738" s="173">
        <f t="shared" si="200"/>
        <v>2074.6664621004566</v>
      </c>
      <c r="S738" s="173">
        <f t="shared" si="202"/>
        <v>643.86200547945191</v>
      </c>
      <c r="T738" s="111"/>
      <c r="U738" s="32">
        <f t="shared" si="206"/>
        <v>0</v>
      </c>
      <c r="V738" s="280">
        <v>1</v>
      </c>
      <c r="W738" s="133" t="s">
        <v>249</v>
      </c>
      <c r="X738" s="215"/>
      <c r="Y738" s="294"/>
      <c r="Z738" s="151"/>
    </row>
    <row r="739" spans="1:26" s="46" customFormat="1" ht="12.75" customHeight="1">
      <c r="A739" s="309" t="s">
        <v>2001</v>
      </c>
      <c r="B739" s="278">
        <v>81068448</v>
      </c>
      <c r="C739" s="278"/>
      <c r="D739" s="311">
        <v>5999076228645</v>
      </c>
      <c r="E739" s="309">
        <v>21002060105</v>
      </c>
      <c r="F739" s="309">
        <v>4203300000</v>
      </c>
      <c r="G739" s="5" t="s">
        <v>170</v>
      </c>
      <c r="H739" s="96" t="s">
        <v>776</v>
      </c>
      <c r="I739" s="259" t="s">
        <v>393</v>
      </c>
      <c r="J739" s="54" t="s">
        <v>80</v>
      </c>
      <c r="K739" s="5"/>
      <c r="L739" s="65">
        <v>1</v>
      </c>
      <c r="M739" s="205">
        <v>33.745388127853879</v>
      </c>
      <c r="N739" s="73"/>
      <c r="O739" s="197">
        <f t="shared" si="205"/>
        <v>1430.8044566210046</v>
      </c>
      <c r="P739" s="174">
        <v>1.45</v>
      </c>
      <c r="Q739" s="174">
        <f t="shared" si="207"/>
        <v>39.144650228310503</v>
      </c>
      <c r="R739" s="173">
        <f t="shared" si="200"/>
        <v>2074.6664621004566</v>
      </c>
      <c r="S739" s="173">
        <f t="shared" si="202"/>
        <v>643.86200547945191</v>
      </c>
      <c r="T739" s="111"/>
      <c r="U739" s="32">
        <f t="shared" si="206"/>
        <v>0</v>
      </c>
      <c r="V739" s="280">
        <v>2</v>
      </c>
      <c r="W739" s="137"/>
      <c r="X739" s="215"/>
      <c r="Y739" s="294"/>
      <c r="Z739" s="151"/>
    </row>
    <row r="740" spans="1:26" s="46" customFormat="1" ht="12.75" customHeight="1">
      <c r="A740" s="309" t="s">
        <v>3170</v>
      </c>
      <c r="B740" s="314"/>
      <c r="C740" s="314"/>
      <c r="D740" s="311">
        <v>5999076260898</v>
      </c>
      <c r="E740" s="309">
        <v>21176040400</v>
      </c>
      <c r="F740" s="315">
        <v>6116930000</v>
      </c>
      <c r="G740" s="5" t="s">
        <v>170</v>
      </c>
      <c r="H740" s="81" t="s">
        <v>775</v>
      </c>
      <c r="I740" s="259" t="s">
        <v>3208</v>
      </c>
      <c r="J740" s="104"/>
      <c r="K740" s="43"/>
      <c r="L740" s="12">
        <v>1</v>
      </c>
      <c r="M740" s="206">
        <v>17.717726027397259</v>
      </c>
      <c r="N740" s="73"/>
      <c r="O740" s="197">
        <f t="shared" si="205"/>
        <v>751.23158356164379</v>
      </c>
      <c r="P740" s="174">
        <v>1.45</v>
      </c>
      <c r="Q740" s="174">
        <f t="shared" si="201"/>
        <v>20.552562191780822</v>
      </c>
      <c r="R740" s="173">
        <f t="shared" si="200"/>
        <v>1089.2857961643836</v>
      </c>
      <c r="S740" s="173">
        <f t="shared" si="202"/>
        <v>338.05421260273977</v>
      </c>
      <c r="T740" s="111"/>
      <c r="U740" s="32">
        <f t="shared" si="206"/>
        <v>0</v>
      </c>
      <c r="V740" s="280">
        <v>2</v>
      </c>
      <c r="W740" s="137"/>
      <c r="X740" s="215"/>
      <c r="Y740" s="294"/>
      <c r="Z740" s="151"/>
    </row>
    <row r="741" spans="1:26" s="46" customFormat="1" ht="12.75" customHeight="1">
      <c r="A741" s="309" t="s">
        <v>3171</v>
      </c>
      <c r="B741" s="314"/>
      <c r="C741" s="314"/>
      <c r="D741" s="311">
        <v>5999076260881</v>
      </c>
      <c r="E741" s="309">
        <v>21176030400</v>
      </c>
      <c r="F741" s="315">
        <v>6116930000</v>
      </c>
      <c r="G741" s="5" t="s">
        <v>170</v>
      </c>
      <c r="H741" s="81" t="s">
        <v>775</v>
      </c>
      <c r="I741" s="259" t="s">
        <v>3209</v>
      </c>
      <c r="J741" s="104"/>
      <c r="K741" s="43"/>
      <c r="L741" s="12">
        <v>1</v>
      </c>
      <c r="M741" s="206">
        <v>17.717726027397259</v>
      </c>
      <c r="N741" s="73"/>
      <c r="O741" s="197">
        <f t="shared" si="205"/>
        <v>751.23158356164379</v>
      </c>
      <c r="P741" s="174">
        <v>1.45</v>
      </c>
      <c r="Q741" s="174">
        <f t="shared" si="201"/>
        <v>20.552562191780822</v>
      </c>
      <c r="R741" s="173">
        <f t="shared" si="200"/>
        <v>1089.2857961643836</v>
      </c>
      <c r="S741" s="173">
        <f t="shared" si="202"/>
        <v>338.05421260273977</v>
      </c>
      <c r="T741" s="111"/>
      <c r="U741" s="32">
        <f t="shared" si="206"/>
        <v>0</v>
      </c>
      <c r="V741" s="280">
        <v>2</v>
      </c>
      <c r="W741" s="137"/>
      <c r="X741" s="215"/>
      <c r="Y741" s="294"/>
      <c r="Z741" s="151"/>
    </row>
    <row r="742" spans="1:26" s="46" customFormat="1" ht="12.75" customHeight="1">
      <c r="A742" s="309" t="s">
        <v>3172</v>
      </c>
      <c r="B742" s="314"/>
      <c r="C742" s="314"/>
      <c r="D742" s="311">
        <v>5999076260874</v>
      </c>
      <c r="E742" s="309">
        <v>21176020400</v>
      </c>
      <c r="F742" s="315">
        <v>6116930000</v>
      </c>
      <c r="G742" s="5" t="s">
        <v>170</v>
      </c>
      <c r="H742" s="81" t="s">
        <v>775</v>
      </c>
      <c r="I742" s="259" t="s">
        <v>3210</v>
      </c>
      <c r="J742" s="104"/>
      <c r="K742" s="43"/>
      <c r="L742" s="12">
        <v>1</v>
      </c>
      <c r="M742" s="206">
        <v>17.717726027397259</v>
      </c>
      <c r="N742" s="73"/>
      <c r="O742" s="197">
        <f t="shared" si="205"/>
        <v>751.23158356164379</v>
      </c>
      <c r="P742" s="174">
        <v>1.45</v>
      </c>
      <c r="Q742" s="174">
        <f t="shared" si="201"/>
        <v>20.552562191780822</v>
      </c>
      <c r="R742" s="173">
        <f t="shared" si="200"/>
        <v>1089.2857961643836</v>
      </c>
      <c r="S742" s="173">
        <f t="shared" si="202"/>
        <v>338.05421260273977</v>
      </c>
      <c r="T742" s="111"/>
      <c r="U742" s="32">
        <f t="shared" si="206"/>
        <v>0</v>
      </c>
      <c r="V742" s="280">
        <v>2</v>
      </c>
      <c r="W742" s="137"/>
      <c r="X742" s="215"/>
      <c r="Y742" s="294"/>
      <c r="Z742" s="151"/>
    </row>
    <row r="743" spans="1:26" s="46" customFormat="1" ht="12.75" customHeight="1">
      <c r="A743" s="309" t="s">
        <v>3173</v>
      </c>
      <c r="B743" s="314"/>
      <c r="C743" s="314"/>
      <c r="D743" s="311">
        <v>5999076260904</v>
      </c>
      <c r="E743" s="309">
        <v>21176050400</v>
      </c>
      <c r="F743" s="315">
        <v>6116930000</v>
      </c>
      <c r="G743" s="5" t="s">
        <v>170</v>
      </c>
      <c r="H743" s="81" t="s">
        <v>775</v>
      </c>
      <c r="I743" s="259" t="s">
        <v>3211</v>
      </c>
      <c r="J743" s="104"/>
      <c r="K743" s="43"/>
      <c r="L743" s="12">
        <v>1</v>
      </c>
      <c r="M743" s="206">
        <v>17.717726027397259</v>
      </c>
      <c r="N743" s="73"/>
      <c r="O743" s="197">
        <f t="shared" si="205"/>
        <v>751.23158356164379</v>
      </c>
      <c r="P743" s="174">
        <v>1.45</v>
      </c>
      <c r="Q743" s="174">
        <f t="shared" si="201"/>
        <v>20.552562191780822</v>
      </c>
      <c r="R743" s="173">
        <f t="shared" si="200"/>
        <v>1089.2857961643836</v>
      </c>
      <c r="S743" s="173">
        <f t="shared" si="202"/>
        <v>338.05421260273977</v>
      </c>
      <c r="T743" s="111"/>
      <c r="U743" s="32">
        <f t="shared" si="206"/>
        <v>0</v>
      </c>
      <c r="V743" s="280">
        <v>3</v>
      </c>
      <c r="W743" s="137"/>
      <c r="X743" s="215"/>
      <c r="Y743" s="294"/>
      <c r="Z743" s="151"/>
    </row>
    <row r="744" spans="1:26" s="46" customFormat="1" ht="12.75" customHeight="1">
      <c r="A744" s="309" t="s">
        <v>3174</v>
      </c>
      <c r="B744" s="314"/>
      <c r="C744" s="314"/>
      <c r="D744" s="311">
        <v>5999076261550</v>
      </c>
      <c r="E744" s="309">
        <v>21176060400</v>
      </c>
      <c r="F744" s="315">
        <v>6116930000</v>
      </c>
      <c r="G744" s="5" t="s">
        <v>170</v>
      </c>
      <c r="H744" s="81" t="s">
        <v>775</v>
      </c>
      <c r="I744" s="259" t="s">
        <v>3212</v>
      </c>
      <c r="J744" s="104"/>
      <c r="K744" s="43"/>
      <c r="L744" s="12">
        <v>1</v>
      </c>
      <c r="M744" s="206">
        <v>17.717726027397259</v>
      </c>
      <c r="N744" s="73"/>
      <c r="O744" s="197">
        <f t="shared" si="205"/>
        <v>751.23158356164379</v>
      </c>
      <c r="P744" s="174">
        <v>1.45</v>
      </c>
      <c r="Q744" s="174">
        <f t="shared" si="201"/>
        <v>20.552562191780822</v>
      </c>
      <c r="R744" s="173">
        <f t="shared" si="200"/>
        <v>1089.2857961643836</v>
      </c>
      <c r="S744" s="173">
        <f t="shared" si="202"/>
        <v>338.05421260273977</v>
      </c>
      <c r="T744" s="111"/>
      <c r="U744" s="32">
        <f t="shared" si="206"/>
        <v>0</v>
      </c>
      <c r="V744" s="280">
        <v>2</v>
      </c>
      <c r="W744" s="137"/>
      <c r="X744" s="215"/>
      <c r="Y744" s="294"/>
      <c r="Z744" s="151"/>
    </row>
    <row r="745" spans="1:26" s="46" customFormat="1" ht="12.75" customHeight="1">
      <c r="A745" s="309" t="s">
        <v>3175</v>
      </c>
      <c r="B745" s="314"/>
      <c r="C745" s="314"/>
      <c r="D745" s="311">
        <v>5999076260843</v>
      </c>
      <c r="E745" s="309">
        <v>21175040100</v>
      </c>
      <c r="F745" s="315">
        <v>4203299000</v>
      </c>
      <c r="G745" s="5" t="s">
        <v>170</v>
      </c>
      <c r="H745" s="81" t="s">
        <v>775</v>
      </c>
      <c r="I745" s="259" t="s">
        <v>3213</v>
      </c>
      <c r="J745" s="104"/>
      <c r="K745" s="43"/>
      <c r="L745" s="12">
        <v>1</v>
      </c>
      <c r="M745" s="206">
        <v>27.1192694063927</v>
      </c>
      <c r="N745" s="73"/>
      <c r="O745" s="197">
        <f t="shared" si="205"/>
        <v>1149.8570228310507</v>
      </c>
      <c r="P745" s="174">
        <v>1.45</v>
      </c>
      <c r="Q745" s="174">
        <f t="shared" si="201"/>
        <v>31.458352511415534</v>
      </c>
      <c r="R745" s="173">
        <f t="shared" si="200"/>
        <v>1667.2926831050233</v>
      </c>
      <c r="S745" s="173">
        <f t="shared" si="202"/>
        <v>517.43566027397264</v>
      </c>
      <c r="T745" s="111"/>
      <c r="U745" s="32">
        <f t="shared" si="206"/>
        <v>0</v>
      </c>
      <c r="V745" s="280" t="s">
        <v>4119</v>
      </c>
      <c r="W745" s="137"/>
      <c r="X745" s="215"/>
      <c r="Y745" s="294"/>
      <c r="Z745" s="151"/>
    </row>
    <row r="746" spans="1:26" s="46" customFormat="1" ht="12.75" customHeight="1">
      <c r="A746" s="309" t="s">
        <v>3176</v>
      </c>
      <c r="B746" s="314"/>
      <c r="C746" s="314"/>
      <c r="D746" s="311">
        <v>5999076260836</v>
      </c>
      <c r="E746" s="309">
        <v>21175030100</v>
      </c>
      <c r="F746" s="315">
        <v>4203299000</v>
      </c>
      <c r="G746" s="5" t="s">
        <v>170</v>
      </c>
      <c r="H746" s="81" t="s">
        <v>775</v>
      </c>
      <c r="I746" s="259" t="s">
        <v>3214</v>
      </c>
      <c r="J746" s="104"/>
      <c r="K746" s="43"/>
      <c r="L746" s="12">
        <v>1</v>
      </c>
      <c r="M746" s="206">
        <v>27.1192694063927</v>
      </c>
      <c r="N746" s="73"/>
      <c r="O746" s="197">
        <f t="shared" si="205"/>
        <v>1149.8570228310507</v>
      </c>
      <c r="P746" s="174">
        <v>1.45</v>
      </c>
      <c r="Q746" s="174">
        <f t="shared" si="201"/>
        <v>31.458352511415534</v>
      </c>
      <c r="R746" s="173">
        <f t="shared" si="200"/>
        <v>1667.2926831050233</v>
      </c>
      <c r="S746" s="173">
        <f t="shared" ref="S746:S771" si="208">R746-O746</f>
        <v>517.43566027397264</v>
      </c>
      <c r="T746" s="111"/>
      <c r="U746" s="32">
        <f t="shared" si="206"/>
        <v>0</v>
      </c>
      <c r="V746" s="280">
        <v>4</v>
      </c>
      <c r="W746" s="137"/>
      <c r="X746" s="215"/>
      <c r="Y746" s="294"/>
      <c r="Z746" s="151"/>
    </row>
    <row r="747" spans="1:26" s="46" customFormat="1" ht="12.75" customHeight="1">
      <c r="A747" s="309" t="s">
        <v>3177</v>
      </c>
      <c r="B747" s="314"/>
      <c r="C747" s="314"/>
      <c r="D747" s="311">
        <v>5999076260829</v>
      </c>
      <c r="E747" s="309">
        <v>21175020100</v>
      </c>
      <c r="F747" s="315">
        <v>4203299000</v>
      </c>
      <c r="G747" s="5" t="s">
        <v>170</v>
      </c>
      <c r="H747" s="81" t="s">
        <v>775</v>
      </c>
      <c r="I747" s="259" t="s">
        <v>3215</v>
      </c>
      <c r="J747" s="104"/>
      <c r="K747" s="43"/>
      <c r="L747" s="12">
        <v>1</v>
      </c>
      <c r="M747" s="206">
        <v>27.1192694063927</v>
      </c>
      <c r="N747" s="73"/>
      <c r="O747" s="197">
        <f t="shared" si="205"/>
        <v>1149.8570228310507</v>
      </c>
      <c r="P747" s="174">
        <v>1.45</v>
      </c>
      <c r="Q747" s="174">
        <f t="shared" si="201"/>
        <v>31.458352511415534</v>
      </c>
      <c r="R747" s="173">
        <f t="shared" si="200"/>
        <v>1667.2926831050233</v>
      </c>
      <c r="S747" s="173">
        <f t="shared" si="208"/>
        <v>517.43566027397264</v>
      </c>
      <c r="T747" s="111"/>
      <c r="U747" s="32">
        <f t="shared" si="206"/>
        <v>0</v>
      </c>
      <c r="V747" s="280">
        <v>4</v>
      </c>
      <c r="W747" s="137"/>
      <c r="X747" s="215"/>
      <c r="Y747" s="294"/>
      <c r="Z747" s="151"/>
    </row>
    <row r="748" spans="1:26" s="46" customFormat="1" ht="12.75" customHeight="1">
      <c r="A748" s="309" t="s">
        <v>3178</v>
      </c>
      <c r="B748" s="314"/>
      <c r="C748" s="314"/>
      <c r="D748" s="311">
        <v>5999076260850</v>
      </c>
      <c r="E748" s="309">
        <v>21175050100</v>
      </c>
      <c r="F748" s="315">
        <v>4203299000</v>
      </c>
      <c r="G748" s="5" t="s">
        <v>170</v>
      </c>
      <c r="H748" s="81" t="s">
        <v>775</v>
      </c>
      <c r="I748" s="259" t="s">
        <v>3216</v>
      </c>
      <c r="J748" s="104"/>
      <c r="K748" s="43"/>
      <c r="L748" s="12">
        <v>1</v>
      </c>
      <c r="M748" s="206">
        <v>27.1192694063927</v>
      </c>
      <c r="N748" s="73"/>
      <c r="O748" s="197">
        <f t="shared" si="205"/>
        <v>1149.8570228310507</v>
      </c>
      <c r="P748" s="174">
        <v>1.45</v>
      </c>
      <c r="Q748" s="174">
        <f t="shared" si="201"/>
        <v>31.458352511415534</v>
      </c>
      <c r="R748" s="173">
        <f t="shared" si="200"/>
        <v>1667.2926831050233</v>
      </c>
      <c r="S748" s="173">
        <f t="shared" si="208"/>
        <v>517.43566027397264</v>
      </c>
      <c r="T748" s="111"/>
      <c r="U748" s="32">
        <f t="shared" si="206"/>
        <v>0</v>
      </c>
      <c r="V748" s="280">
        <v>4</v>
      </c>
      <c r="W748" s="137"/>
      <c r="X748" s="215"/>
      <c r="Y748" s="294"/>
      <c r="Z748" s="151"/>
    </row>
    <row r="749" spans="1:26" s="46" customFormat="1" ht="12.75" customHeight="1">
      <c r="A749" s="309" t="s">
        <v>3179</v>
      </c>
      <c r="B749" s="314"/>
      <c r="C749" s="314"/>
      <c r="D749" s="311">
        <v>5999076260867</v>
      </c>
      <c r="E749" s="309">
        <v>21175060100</v>
      </c>
      <c r="F749" s="315">
        <v>4203299000</v>
      </c>
      <c r="G749" s="5" t="s">
        <v>170</v>
      </c>
      <c r="H749" s="81" t="s">
        <v>775</v>
      </c>
      <c r="I749" s="259" t="s">
        <v>3217</v>
      </c>
      <c r="J749" s="104"/>
      <c r="K749" s="43"/>
      <c r="L749" s="12">
        <v>1</v>
      </c>
      <c r="M749" s="206">
        <v>27.1192694063927</v>
      </c>
      <c r="N749" s="73"/>
      <c r="O749" s="197">
        <f t="shared" si="205"/>
        <v>1149.8570228310507</v>
      </c>
      <c r="P749" s="174">
        <v>1.45</v>
      </c>
      <c r="Q749" s="174">
        <f t="shared" si="201"/>
        <v>31.458352511415534</v>
      </c>
      <c r="R749" s="173">
        <f t="shared" si="200"/>
        <v>1667.2926831050233</v>
      </c>
      <c r="S749" s="173">
        <f t="shared" si="208"/>
        <v>517.43566027397264</v>
      </c>
      <c r="T749" s="111"/>
      <c r="U749" s="32">
        <f t="shared" si="206"/>
        <v>0</v>
      </c>
      <c r="V749" s="280">
        <v>2</v>
      </c>
      <c r="W749" s="137"/>
      <c r="X749" s="215"/>
      <c r="Y749" s="294"/>
      <c r="Z749" s="151"/>
    </row>
    <row r="750" spans="1:26" s="46" customFormat="1" ht="12.75" customHeight="1">
      <c r="A750" s="309" t="s">
        <v>3180</v>
      </c>
      <c r="B750" s="314"/>
      <c r="C750" s="314"/>
      <c r="D750" s="311">
        <v>5999076260782</v>
      </c>
      <c r="E750" s="309">
        <v>21173040100</v>
      </c>
      <c r="F750" s="315">
        <v>4203299000</v>
      </c>
      <c r="G750" s="5" t="s">
        <v>170</v>
      </c>
      <c r="H750" s="81" t="s">
        <v>775</v>
      </c>
      <c r="I750" s="259" t="s">
        <v>3138</v>
      </c>
      <c r="J750" s="104"/>
      <c r="K750" s="43"/>
      <c r="L750" s="12">
        <v>1</v>
      </c>
      <c r="M750" s="206">
        <v>21.090867579908675</v>
      </c>
      <c r="N750" s="73"/>
      <c r="O750" s="197">
        <f t="shared" si="205"/>
        <v>894.2527853881279</v>
      </c>
      <c r="P750" s="174">
        <v>1.45</v>
      </c>
      <c r="Q750" s="174">
        <f t="shared" si="201"/>
        <v>24.46540639269406</v>
      </c>
      <c r="R750" s="173">
        <f t="shared" si="200"/>
        <v>1296.6665388127851</v>
      </c>
      <c r="S750" s="173">
        <f t="shared" si="208"/>
        <v>402.41375342465722</v>
      </c>
      <c r="T750" s="111"/>
      <c r="U750" s="32">
        <f t="shared" si="206"/>
        <v>0</v>
      </c>
      <c r="V750" s="280">
        <v>9</v>
      </c>
      <c r="W750" s="137"/>
      <c r="X750" s="215"/>
      <c r="Y750" s="294"/>
      <c r="Z750" s="151"/>
    </row>
    <row r="751" spans="1:26" s="46" customFormat="1" ht="12.75" customHeight="1">
      <c r="A751" s="309" t="s">
        <v>3181</v>
      </c>
      <c r="B751" s="314"/>
      <c r="C751" s="314"/>
      <c r="D751" s="311">
        <v>5999076260775</v>
      </c>
      <c r="E751" s="309">
        <v>21173030100</v>
      </c>
      <c r="F751" s="315">
        <v>4203299000</v>
      </c>
      <c r="G751" s="5" t="s">
        <v>170</v>
      </c>
      <c r="H751" s="81" t="s">
        <v>775</v>
      </c>
      <c r="I751" s="259" t="s">
        <v>3139</v>
      </c>
      <c r="J751" s="104"/>
      <c r="K751" s="43"/>
      <c r="L751" s="12">
        <v>1</v>
      </c>
      <c r="M751" s="206">
        <v>21.090867579908675</v>
      </c>
      <c r="N751" s="73"/>
      <c r="O751" s="197">
        <f t="shared" si="205"/>
        <v>894.2527853881279</v>
      </c>
      <c r="P751" s="174">
        <v>1.45</v>
      </c>
      <c r="Q751" s="174">
        <f t="shared" si="201"/>
        <v>24.46540639269406</v>
      </c>
      <c r="R751" s="173">
        <f t="shared" si="200"/>
        <v>1296.6665388127851</v>
      </c>
      <c r="S751" s="173">
        <f t="shared" si="208"/>
        <v>402.41375342465722</v>
      </c>
      <c r="T751" s="111"/>
      <c r="U751" s="32">
        <f t="shared" si="206"/>
        <v>0</v>
      </c>
      <c r="V751" s="280">
        <v>2</v>
      </c>
      <c r="W751" s="137"/>
      <c r="X751" s="215"/>
      <c r="Y751" s="294"/>
      <c r="Z751" s="151"/>
    </row>
    <row r="752" spans="1:26" s="46" customFormat="1" ht="12.75" customHeight="1">
      <c r="A752" s="309" t="s">
        <v>3182</v>
      </c>
      <c r="B752" s="314"/>
      <c r="C752" s="314"/>
      <c r="D752" s="311">
        <v>5999076260768</v>
      </c>
      <c r="E752" s="309">
        <v>21173020100</v>
      </c>
      <c r="F752" s="315">
        <v>4203299000</v>
      </c>
      <c r="G752" s="5" t="s">
        <v>170</v>
      </c>
      <c r="H752" s="81" t="s">
        <v>775</v>
      </c>
      <c r="I752" s="259" t="s">
        <v>3140</v>
      </c>
      <c r="J752" s="104"/>
      <c r="K752" s="43"/>
      <c r="L752" s="12">
        <v>1</v>
      </c>
      <c r="M752" s="206">
        <v>21.090867579908675</v>
      </c>
      <c r="N752" s="73"/>
      <c r="O752" s="197">
        <f t="shared" si="205"/>
        <v>894.2527853881279</v>
      </c>
      <c r="P752" s="174">
        <v>1.45</v>
      </c>
      <c r="Q752" s="174">
        <f t="shared" si="201"/>
        <v>24.46540639269406</v>
      </c>
      <c r="R752" s="173">
        <f t="shared" si="200"/>
        <v>1296.6665388127851</v>
      </c>
      <c r="S752" s="173">
        <f t="shared" si="208"/>
        <v>402.41375342465722</v>
      </c>
      <c r="T752" s="111"/>
      <c r="U752" s="32">
        <f t="shared" si="206"/>
        <v>0</v>
      </c>
      <c r="V752" s="280">
        <v>4</v>
      </c>
      <c r="W752" s="137"/>
      <c r="X752" s="215"/>
      <c r="Y752" s="294"/>
      <c r="Z752" s="151"/>
    </row>
    <row r="753" spans="1:26" s="46" customFormat="1" ht="12.75" customHeight="1">
      <c r="A753" s="309" t="s">
        <v>3186</v>
      </c>
      <c r="B753" s="314"/>
      <c r="C753" s="314"/>
      <c r="D753" s="311">
        <v>5999076260935</v>
      </c>
      <c r="E753" s="309">
        <v>21177040100</v>
      </c>
      <c r="F753" s="315">
        <v>6116930000</v>
      </c>
      <c r="G753" s="5" t="s">
        <v>170</v>
      </c>
      <c r="H753" s="81" t="s">
        <v>775</v>
      </c>
      <c r="I753" s="259" t="s">
        <v>3144</v>
      </c>
      <c r="J753" s="104"/>
      <c r="K753" s="43"/>
      <c r="L753" s="12">
        <v>1</v>
      </c>
      <c r="M753" s="206">
        <v>9.7472876712328773</v>
      </c>
      <c r="N753" s="73"/>
      <c r="O753" s="197">
        <f t="shared" si="205"/>
        <v>413.28499726027405</v>
      </c>
      <c r="P753" s="174">
        <v>1.5</v>
      </c>
      <c r="Q753" s="174">
        <f t="shared" si="201"/>
        <v>11.696745205479454</v>
      </c>
      <c r="R753" s="173">
        <f t="shared" si="200"/>
        <v>619.92749589041102</v>
      </c>
      <c r="S753" s="173">
        <f t="shared" si="208"/>
        <v>206.64249863013697</v>
      </c>
      <c r="T753" s="111"/>
      <c r="U753" s="32">
        <f t="shared" si="206"/>
        <v>0</v>
      </c>
      <c r="V753" s="280"/>
      <c r="W753" s="137"/>
      <c r="X753" s="215"/>
      <c r="Y753" s="294"/>
      <c r="Z753" s="151"/>
    </row>
    <row r="754" spans="1:26" s="46" customFormat="1" ht="12.75" customHeight="1">
      <c r="A754" s="309" t="s">
        <v>3187</v>
      </c>
      <c r="B754" s="314"/>
      <c r="C754" s="314"/>
      <c r="D754" s="311">
        <v>5999076260928</v>
      </c>
      <c r="E754" s="309">
        <v>21177030100</v>
      </c>
      <c r="F754" s="315">
        <v>6116930000</v>
      </c>
      <c r="G754" s="5" t="s">
        <v>170</v>
      </c>
      <c r="H754" s="81" t="s">
        <v>775</v>
      </c>
      <c r="I754" s="259" t="s">
        <v>3145</v>
      </c>
      <c r="J754" s="104"/>
      <c r="K754" s="43"/>
      <c r="L754" s="12">
        <v>1</v>
      </c>
      <c r="M754" s="206">
        <v>9.7472876712328773</v>
      </c>
      <c r="N754" s="73"/>
      <c r="O754" s="197">
        <f t="shared" si="205"/>
        <v>413.28499726027405</v>
      </c>
      <c r="P754" s="174">
        <v>1.5</v>
      </c>
      <c r="Q754" s="174">
        <f t="shared" si="201"/>
        <v>11.696745205479454</v>
      </c>
      <c r="R754" s="173">
        <f t="shared" si="200"/>
        <v>619.92749589041102</v>
      </c>
      <c r="S754" s="173">
        <f t="shared" si="208"/>
        <v>206.64249863013697</v>
      </c>
      <c r="T754" s="111"/>
      <c r="U754" s="32">
        <f t="shared" si="206"/>
        <v>0</v>
      </c>
      <c r="V754" s="280">
        <v>31</v>
      </c>
      <c r="W754" s="137"/>
      <c r="X754" s="215"/>
      <c r="Y754" s="294"/>
      <c r="Z754" s="151"/>
    </row>
    <row r="755" spans="1:26" s="46" customFormat="1" ht="12.75" customHeight="1">
      <c r="A755" s="309" t="s">
        <v>3188</v>
      </c>
      <c r="B755" s="314"/>
      <c r="C755" s="314"/>
      <c r="D755" s="311">
        <v>5999076260911</v>
      </c>
      <c r="E755" s="309">
        <v>21177020100</v>
      </c>
      <c r="F755" s="315">
        <v>6116930000</v>
      </c>
      <c r="G755" s="5" t="s">
        <v>170</v>
      </c>
      <c r="H755" s="81" t="s">
        <v>775</v>
      </c>
      <c r="I755" s="259" t="s">
        <v>3146</v>
      </c>
      <c r="J755" s="104"/>
      <c r="K755" s="43"/>
      <c r="L755" s="12">
        <v>1</v>
      </c>
      <c r="M755" s="206">
        <v>9.7472876712328773</v>
      </c>
      <c r="N755" s="73"/>
      <c r="O755" s="197">
        <f t="shared" si="205"/>
        <v>413.28499726027405</v>
      </c>
      <c r="P755" s="174">
        <v>1.5</v>
      </c>
      <c r="Q755" s="174">
        <f t="shared" si="201"/>
        <v>11.696745205479454</v>
      </c>
      <c r="R755" s="173">
        <f t="shared" si="200"/>
        <v>619.92749589041102</v>
      </c>
      <c r="S755" s="173">
        <f t="shared" si="208"/>
        <v>206.64249863013697</v>
      </c>
      <c r="T755" s="111"/>
      <c r="U755" s="32">
        <f t="shared" si="206"/>
        <v>0</v>
      </c>
      <c r="V755" s="280"/>
      <c r="W755" s="137"/>
      <c r="X755" s="215"/>
      <c r="Y755" s="294"/>
      <c r="Z755" s="151"/>
    </row>
    <row r="756" spans="1:26" s="46" customFormat="1" ht="12.75" customHeight="1">
      <c r="A756" s="309" t="s">
        <v>3189</v>
      </c>
      <c r="B756" s="314"/>
      <c r="C756" s="314"/>
      <c r="D756" s="311">
        <v>5999076260942</v>
      </c>
      <c r="E756" s="309">
        <v>21177050100</v>
      </c>
      <c r="F756" s="315">
        <v>6116930000</v>
      </c>
      <c r="G756" s="5" t="s">
        <v>170</v>
      </c>
      <c r="H756" s="81" t="s">
        <v>775</v>
      </c>
      <c r="I756" s="259" t="s">
        <v>3147</v>
      </c>
      <c r="J756" s="104"/>
      <c r="K756" s="43"/>
      <c r="L756" s="12">
        <v>1</v>
      </c>
      <c r="M756" s="206">
        <v>9.7472876712328773</v>
      </c>
      <c r="N756" s="73"/>
      <c r="O756" s="197">
        <f t="shared" si="205"/>
        <v>413.28499726027405</v>
      </c>
      <c r="P756" s="174">
        <v>1.5</v>
      </c>
      <c r="Q756" s="174">
        <f t="shared" si="201"/>
        <v>11.696745205479454</v>
      </c>
      <c r="R756" s="173">
        <f t="shared" si="200"/>
        <v>619.92749589041102</v>
      </c>
      <c r="S756" s="173">
        <f t="shared" si="208"/>
        <v>206.64249863013697</v>
      </c>
      <c r="T756" s="111"/>
      <c r="U756" s="32">
        <f t="shared" si="206"/>
        <v>0</v>
      </c>
      <c r="V756" s="280">
        <v>1</v>
      </c>
      <c r="W756" s="137"/>
      <c r="X756" s="215"/>
      <c r="Y756" s="294"/>
      <c r="Z756" s="151"/>
    </row>
    <row r="757" spans="1:26" s="46" customFormat="1" ht="12.75" customHeight="1">
      <c r="A757" s="309" t="s">
        <v>3190</v>
      </c>
      <c r="B757" s="314"/>
      <c r="C757" s="314"/>
      <c r="D757" s="311">
        <v>5999076260959</v>
      </c>
      <c r="E757" s="309">
        <v>21177060100</v>
      </c>
      <c r="F757" s="315">
        <v>6116930000</v>
      </c>
      <c r="G757" s="5" t="s">
        <v>170</v>
      </c>
      <c r="H757" s="81" t="s">
        <v>775</v>
      </c>
      <c r="I757" s="259" t="s">
        <v>3148</v>
      </c>
      <c r="J757" s="104"/>
      <c r="K757" s="43"/>
      <c r="L757" s="12">
        <v>1</v>
      </c>
      <c r="M757" s="206">
        <v>9.7472876712328773</v>
      </c>
      <c r="N757" s="73"/>
      <c r="O757" s="197">
        <f t="shared" si="205"/>
        <v>413.28499726027405</v>
      </c>
      <c r="P757" s="174">
        <v>1.5</v>
      </c>
      <c r="Q757" s="174">
        <f t="shared" si="201"/>
        <v>11.696745205479454</v>
      </c>
      <c r="R757" s="173">
        <f t="shared" si="200"/>
        <v>619.92749589041102</v>
      </c>
      <c r="S757" s="173">
        <f t="shared" si="208"/>
        <v>206.64249863013697</v>
      </c>
      <c r="T757" s="111"/>
      <c r="U757" s="32">
        <f t="shared" si="206"/>
        <v>0</v>
      </c>
      <c r="V757" s="280"/>
      <c r="W757" s="137"/>
      <c r="X757" s="215"/>
      <c r="Y757" s="294"/>
      <c r="Z757" s="151"/>
    </row>
    <row r="758" spans="1:26" s="46" customFormat="1" ht="12.75" customHeight="1">
      <c r="A758" s="309" t="s">
        <v>3191</v>
      </c>
      <c r="B758" s="314"/>
      <c r="C758" s="314"/>
      <c r="D758" s="311">
        <v>5999076260737</v>
      </c>
      <c r="E758" s="309">
        <v>21172040100</v>
      </c>
      <c r="F758" s="315">
        <v>4203299000</v>
      </c>
      <c r="G758" s="5" t="s">
        <v>170</v>
      </c>
      <c r="H758" s="81" t="s">
        <v>775</v>
      </c>
      <c r="I758" s="259" t="s">
        <v>3218</v>
      </c>
      <c r="J758" s="104"/>
      <c r="K758" s="43"/>
      <c r="L758" s="12">
        <v>1</v>
      </c>
      <c r="M758" s="206">
        <v>21.893515981735163</v>
      </c>
      <c r="N758" s="73"/>
      <c r="O758" s="197">
        <f t="shared" si="205"/>
        <v>928.28507762557092</v>
      </c>
      <c r="P758" s="174">
        <v>1.45</v>
      </c>
      <c r="Q758" s="174">
        <f t="shared" si="201"/>
        <v>25.39647853881279</v>
      </c>
      <c r="R758" s="173">
        <f t="shared" si="200"/>
        <v>1346.0133625570779</v>
      </c>
      <c r="S758" s="173">
        <f t="shared" si="208"/>
        <v>417.72828493150701</v>
      </c>
      <c r="T758" s="111"/>
      <c r="U758" s="32">
        <f t="shared" si="206"/>
        <v>0</v>
      </c>
      <c r="V758" s="280">
        <v>8</v>
      </c>
      <c r="W758" s="137"/>
      <c r="X758" s="215"/>
      <c r="Y758" s="294"/>
      <c r="Z758" s="151"/>
    </row>
    <row r="759" spans="1:26" s="46" customFormat="1" ht="12.75" customHeight="1">
      <c r="A759" s="309" t="s">
        <v>3192</v>
      </c>
      <c r="B759" s="314"/>
      <c r="C759" s="314"/>
      <c r="D759" s="311">
        <v>5999076260720</v>
      </c>
      <c r="E759" s="309">
        <v>21172030100</v>
      </c>
      <c r="F759" s="315">
        <v>4203299000</v>
      </c>
      <c r="G759" s="5" t="s">
        <v>170</v>
      </c>
      <c r="H759" s="81" t="s">
        <v>775</v>
      </c>
      <c r="I759" s="259" t="s">
        <v>3219</v>
      </c>
      <c r="J759" s="104"/>
      <c r="K759" s="43"/>
      <c r="L759" s="12">
        <v>1</v>
      </c>
      <c r="M759" s="206">
        <v>21.893515981735163</v>
      </c>
      <c r="N759" s="73"/>
      <c r="O759" s="197">
        <f t="shared" si="205"/>
        <v>928.28507762557092</v>
      </c>
      <c r="P759" s="174">
        <v>1.45</v>
      </c>
      <c r="Q759" s="174">
        <f t="shared" si="201"/>
        <v>25.39647853881279</v>
      </c>
      <c r="R759" s="173">
        <f t="shared" si="200"/>
        <v>1346.0133625570779</v>
      </c>
      <c r="S759" s="173">
        <f t="shared" si="208"/>
        <v>417.72828493150701</v>
      </c>
      <c r="T759" s="111"/>
      <c r="U759" s="32">
        <f t="shared" si="206"/>
        <v>0</v>
      </c>
      <c r="V759" s="280">
        <v>2</v>
      </c>
      <c r="W759" s="137"/>
      <c r="X759" s="215"/>
      <c r="Y759" s="294"/>
      <c r="Z759" s="151"/>
    </row>
    <row r="760" spans="1:26" s="46" customFormat="1" ht="12.75" customHeight="1">
      <c r="A760" s="309" t="s">
        <v>3193</v>
      </c>
      <c r="B760" s="314"/>
      <c r="C760" s="314"/>
      <c r="D760" s="311">
        <v>5999076260713</v>
      </c>
      <c r="E760" s="309">
        <v>21172020100</v>
      </c>
      <c r="F760" s="315">
        <v>4203299000</v>
      </c>
      <c r="G760" s="5" t="s">
        <v>170</v>
      </c>
      <c r="H760" s="81" t="s">
        <v>775</v>
      </c>
      <c r="I760" s="259" t="s">
        <v>3220</v>
      </c>
      <c r="J760" s="104"/>
      <c r="K760" s="43"/>
      <c r="L760" s="12">
        <v>1</v>
      </c>
      <c r="M760" s="206">
        <v>21.893515981735163</v>
      </c>
      <c r="N760" s="73"/>
      <c r="O760" s="197">
        <f t="shared" si="205"/>
        <v>928.28507762557092</v>
      </c>
      <c r="P760" s="174">
        <v>1.45</v>
      </c>
      <c r="Q760" s="174">
        <f t="shared" si="201"/>
        <v>25.39647853881279</v>
      </c>
      <c r="R760" s="173">
        <f t="shared" si="200"/>
        <v>1346.0133625570779</v>
      </c>
      <c r="S760" s="173">
        <f t="shared" si="208"/>
        <v>417.72828493150701</v>
      </c>
      <c r="T760" s="111"/>
      <c r="U760" s="32">
        <f t="shared" si="206"/>
        <v>0</v>
      </c>
      <c r="V760" s="280">
        <v>2</v>
      </c>
      <c r="W760" s="137"/>
      <c r="X760" s="215"/>
      <c r="Y760" s="294"/>
      <c r="Z760" s="151"/>
    </row>
    <row r="761" spans="1:26" s="46" customFormat="1" ht="12.75" customHeight="1">
      <c r="A761" s="309" t="s">
        <v>3194</v>
      </c>
      <c r="B761" s="314"/>
      <c r="C761" s="314"/>
      <c r="D761" s="311">
        <v>5999076260744</v>
      </c>
      <c r="E761" s="309">
        <v>21172050100</v>
      </c>
      <c r="F761" s="315">
        <v>4203299000</v>
      </c>
      <c r="G761" s="5" t="s">
        <v>170</v>
      </c>
      <c r="H761" s="81" t="s">
        <v>775</v>
      </c>
      <c r="I761" s="259" t="s">
        <v>3221</v>
      </c>
      <c r="J761" s="104"/>
      <c r="K761" s="43"/>
      <c r="L761" s="12">
        <v>1</v>
      </c>
      <c r="M761" s="206">
        <v>21.893515981735163</v>
      </c>
      <c r="N761" s="73"/>
      <c r="O761" s="197">
        <f t="shared" si="205"/>
        <v>928.28507762557092</v>
      </c>
      <c r="P761" s="174">
        <v>1.45</v>
      </c>
      <c r="Q761" s="174">
        <f t="shared" si="201"/>
        <v>25.39647853881279</v>
      </c>
      <c r="R761" s="173">
        <f t="shared" si="200"/>
        <v>1346.0133625570779</v>
      </c>
      <c r="S761" s="173">
        <f t="shared" si="208"/>
        <v>417.72828493150701</v>
      </c>
      <c r="T761" s="111"/>
      <c r="U761" s="32">
        <f t="shared" si="206"/>
        <v>0</v>
      </c>
      <c r="V761" s="280">
        <v>3</v>
      </c>
      <c r="W761" s="137"/>
      <c r="X761" s="215"/>
      <c r="Y761" s="294"/>
      <c r="Z761" s="151"/>
    </row>
    <row r="762" spans="1:26" s="46" customFormat="1" ht="12.75" customHeight="1">
      <c r="A762" s="309" t="s">
        <v>3195</v>
      </c>
      <c r="B762" s="314"/>
      <c r="C762" s="314"/>
      <c r="D762" s="311">
        <v>5999076260751</v>
      </c>
      <c r="E762" s="309">
        <v>21172060100</v>
      </c>
      <c r="F762" s="315">
        <v>4203299000</v>
      </c>
      <c r="G762" s="5" t="s">
        <v>170</v>
      </c>
      <c r="H762" s="81" t="s">
        <v>775</v>
      </c>
      <c r="I762" s="259" t="s">
        <v>3222</v>
      </c>
      <c r="J762" s="104"/>
      <c r="K762" s="43"/>
      <c r="L762" s="12">
        <v>1</v>
      </c>
      <c r="M762" s="206">
        <v>21.893515981735163</v>
      </c>
      <c r="N762" s="73"/>
      <c r="O762" s="197">
        <f t="shared" si="205"/>
        <v>928.28507762557092</v>
      </c>
      <c r="P762" s="174">
        <v>1.45</v>
      </c>
      <c r="Q762" s="174">
        <f t="shared" si="201"/>
        <v>25.39647853881279</v>
      </c>
      <c r="R762" s="173">
        <f t="shared" si="200"/>
        <v>1346.0133625570779</v>
      </c>
      <c r="S762" s="173">
        <f t="shared" si="208"/>
        <v>417.72828493150701</v>
      </c>
      <c r="T762" s="111"/>
      <c r="U762" s="32">
        <f t="shared" si="206"/>
        <v>0</v>
      </c>
      <c r="V762" s="280">
        <v>2</v>
      </c>
      <c r="W762" s="137"/>
      <c r="X762" s="215"/>
      <c r="Y762" s="294"/>
      <c r="Z762" s="151"/>
    </row>
    <row r="763" spans="1:26" s="46" customFormat="1" ht="12.75" customHeight="1">
      <c r="A763" s="309" t="s">
        <v>3196</v>
      </c>
      <c r="B763" s="314"/>
      <c r="C763" s="314"/>
      <c r="D763" s="311">
        <v>5999076260812</v>
      </c>
      <c r="E763" s="309">
        <v>21174040100</v>
      </c>
      <c r="F763" s="315">
        <v>6116930000</v>
      </c>
      <c r="G763" s="5" t="s">
        <v>170</v>
      </c>
      <c r="H763" s="81" t="s">
        <v>775</v>
      </c>
      <c r="I763" s="259" t="s">
        <v>3149</v>
      </c>
      <c r="J763" s="104"/>
      <c r="K763" s="43"/>
      <c r="L763" s="12">
        <v>1</v>
      </c>
      <c r="M763" s="206">
        <v>16.922374429223744</v>
      </c>
      <c r="N763" s="73"/>
      <c r="O763" s="197">
        <f t="shared" si="205"/>
        <v>717.50867579908675</v>
      </c>
      <c r="P763" s="174">
        <v>1.45</v>
      </c>
      <c r="Q763" s="174">
        <f t="shared" si="201"/>
        <v>19.629954337899544</v>
      </c>
      <c r="R763" s="173">
        <f t="shared" si="200"/>
        <v>1040.3875799086759</v>
      </c>
      <c r="S763" s="173">
        <f t="shared" si="208"/>
        <v>322.87890410958914</v>
      </c>
      <c r="T763" s="111"/>
      <c r="U763" s="32">
        <f t="shared" si="206"/>
        <v>0</v>
      </c>
      <c r="V763" s="280">
        <v>5</v>
      </c>
      <c r="W763" s="137"/>
      <c r="X763" s="215"/>
      <c r="Y763" s="294"/>
      <c r="Z763" s="151"/>
    </row>
    <row r="764" spans="1:26" s="46" customFormat="1" ht="12.75" customHeight="1">
      <c r="A764" s="309" t="s">
        <v>3197</v>
      </c>
      <c r="B764" s="314"/>
      <c r="C764" s="314"/>
      <c r="D764" s="311">
        <v>5999076260805</v>
      </c>
      <c r="E764" s="309">
        <v>21174030100</v>
      </c>
      <c r="F764" s="315">
        <v>6116930000</v>
      </c>
      <c r="G764" s="5" t="s">
        <v>170</v>
      </c>
      <c r="H764" s="81" t="s">
        <v>775</v>
      </c>
      <c r="I764" s="259" t="s">
        <v>3150</v>
      </c>
      <c r="J764" s="104"/>
      <c r="K764" s="43"/>
      <c r="L764" s="12">
        <v>1</v>
      </c>
      <c r="M764" s="206">
        <v>16.922374429223744</v>
      </c>
      <c r="N764" s="73"/>
      <c r="O764" s="197">
        <f t="shared" si="205"/>
        <v>717.50867579908675</v>
      </c>
      <c r="P764" s="174">
        <v>1.45</v>
      </c>
      <c r="Q764" s="174">
        <f t="shared" si="201"/>
        <v>19.629954337899544</v>
      </c>
      <c r="R764" s="173">
        <f t="shared" si="200"/>
        <v>1040.3875799086759</v>
      </c>
      <c r="S764" s="173">
        <f t="shared" si="208"/>
        <v>322.87890410958914</v>
      </c>
      <c r="T764" s="111"/>
      <c r="U764" s="32">
        <f t="shared" si="206"/>
        <v>0</v>
      </c>
      <c r="V764" s="280">
        <v>1</v>
      </c>
      <c r="W764" s="137"/>
      <c r="X764" s="215"/>
      <c r="Y764" s="294"/>
      <c r="Z764" s="151"/>
    </row>
    <row r="765" spans="1:26" s="46" customFormat="1" ht="12.75" customHeight="1">
      <c r="A765" s="309" t="s">
        <v>3198</v>
      </c>
      <c r="B765" s="314"/>
      <c r="C765" s="314"/>
      <c r="D765" s="311">
        <v>5999076260799</v>
      </c>
      <c r="E765" s="309">
        <v>21174020100</v>
      </c>
      <c r="F765" s="315">
        <v>6116930000</v>
      </c>
      <c r="G765" s="5" t="s">
        <v>170</v>
      </c>
      <c r="H765" s="81" t="s">
        <v>775</v>
      </c>
      <c r="I765" s="259" t="s">
        <v>3151</v>
      </c>
      <c r="J765" s="104"/>
      <c r="K765" s="43"/>
      <c r="L765" s="12">
        <v>1</v>
      </c>
      <c r="M765" s="206">
        <v>16.922374429223744</v>
      </c>
      <c r="N765" s="73"/>
      <c r="O765" s="197">
        <f t="shared" si="205"/>
        <v>717.50867579908675</v>
      </c>
      <c r="P765" s="174">
        <v>1.45</v>
      </c>
      <c r="Q765" s="174">
        <f t="shared" si="201"/>
        <v>19.629954337899544</v>
      </c>
      <c r="R765" s="173">
        <f t="shared" ref="R765:R822" si="209">Q765*53</f>
        <v>1040.3875799086759</v>
      </c>
      <c r="S765" s="173">
        <f t="shared" si="208"/>
        <v>322.87890410958914</v>
      </c>
      <c r="T765" s="111"/>
      <c r="U765" s="32">
        <f t="shared" si="206"/>
        <v>0</v>
      </c>
      <c r="V765" s="280">
        <v>1</v>
      </c>
      <c r="W765" s="137"/>
      <c r="X765" s="215"/>
      <c r="Y765" s="294"/>
      <c r="Z765" s="151"/>
    </row>
    <row r="766" spans="1:26" s="46" customFormat="1" ht="12.75" customHeight="1">
      <c r="A766" s="309" t="s">
        <v>2024</v>
      </c>
      <c r="B766" s="278">
        <v>81068452</v>
      </c>
      <c r="C766" s="278"/>
      <c r="D766" s="311">
        <v>5999076214440</v>
      </c>
      <c r="E766" s="309">
        <v>21001090101</v>
      </c>
      <c r="F766" s="315">
        <v>4203299000</v>
      </c>
      <c r="G766" s="5" t="s">
        <v>170</v>
      </c>
      <c r="H766" s="96" t="s">
        <v>775</v>
      </c>
      <c r="I766" s="259" t="s">
        <v>509</v>
      </c>
      <c r="J766" s="54" t="s">
        <v>23</v>
      </c>
      <c r="K766" s="5" t="s">
        <v>503</v>
      </c>
      <c r="L766" s="65">
        <v>1</v>
      </c>
      <c r="M766" s="205">
        <v>14.772146118721462</v>
      </c>
      <c r="N766" s="73"/>
      <c r="O766" s="197">
        <f t="shared" si="205"/>
        <v>626.33899543379005</v>
      </c>
      <c r="P766" s="174">
        <v>1.45</v>
      </c>
      <c r="Q766" s="174">
        <f t="shared" ref="Q766:Q768" si="210">M766*0.8*P766</f>
        <v>17.135689497716896</v>
      </c>
      <c r="R766" s="173">
        <f t="shared" si="209"/>
        <v>908.19154337899545</v>
      </c>
      <c r="S766" s="173">
        <f t="shared" si="208"/>
        <v>281.8525479452054</v>
      </c>
      <c r="T766" s="111"/>
      <c r="U766" s="32">
        <f t="shared" si="206"/>
        <v>0</v>
      </c>
      <c r="V766" s="280">
        <v>25</v>
      </c>
      <c r="W766" s="133" t="s">
        <v>249</v>
      </c>
      <c r="X766" s="215"/>
      <c r="Y766" s="74"/>
      <c r="Z766" s="151"/>
    </row>
    <row r="767" spans="1:26" s="46" customFormat="1" ht="12.75" customHeight="1">
      <c r="A767" s="309" t="s">
        <v>2025</v>
      </c>
      <c r="B767" s="278">
        <v>81068454</v>
      </c>
      <c r="C767" s="278"/>
      <c r="D767" s="311">
        <v>5999076214464</v>
      </c>
      <c r="E767" s="309">
        <v>21001090103</v>
      </c>
      <c r="F767" s="315">
        <v>4203299000</v>
      </c>
      <c r="G767" s="5" t="s">
        <v>170</v>
      </c>
      <c r="H767" s="96" t="s">
        <v>775</v>
      </c>
      <c r="I767" s="259" t="s">
        <v>509</v>
      </c>
      <c r="J767" s="54" t="s">
        <v>25</v>
      </c>
      <c r="K767" s="5" t="s">
        <v>503</v>
      </c>
      <c r="L767" s="65">
        <v>1</v>
      </c>
      <c r="M767" s="205">
        <v>14.772146118721462</v>
      </c>
      <c r="N767" s="73"/>
      <c r="O767" s="197">
        <f t="shared" si="205"/>
        <v>626.33899543379005</v>
      </c>
      <c r="P767" s="174">
        <v>1.45</v>
      </c>
      <c r="Q767" s="174">
        <f t="shared" si="210"/>
        <v>17.135689497716896</v>
      </c>
      <c r="R767" s="173">
        <f t="shared" si="209"/>
        <v>908.19154337899545</v>
      </c>
      <c r="S767" s="173">
        <f t="shared" si="208"/>
        <v>281.8525479452054</v>
      </c>
      <c r="T767" s="111"/>
      <c r="U767" s="32">
        <f t="shared" si="206"/>
        <v>0</v>
      </c>
      <c r="V767" s="280">
        <v>4</v>
      </c>
      <c r="W767" s="133" t="s">
        <v>249</v>
      </c>
      <c r="X767" s="215"/>
      <c r="Y767" s="74"/>
      <c r="Z767" s="151"/>
    </row>
    <row r="768" spans="1:26" s="46" customFormat="1" ht="12.75" customHeight="1">
      <c r="A768" s="309" t="s">
        <v>2026</v>
      </c>
      <c r="B768" s="278">
        <v>81068455</v>
      </c>
      <c r="C768" s="278"/>
      <c r="D768" s="311">
        <v>5999076214471</v>
      </c>
      <c r="E768" s="309">
        <v>21001090104</v>
      </c>
      <c r="F768" s="315">
        <v>4203299000</v>
      </c>
      <c r="G768" s="5" t="s">
        <v>170</v>
      </c>
      <c r="H768" s="96" t="s">
        <v>775</v>
      </c>
      <c r="I768" s="259" t="s">
        <v>509</v>
      </c>
      <c r="J768" s="54" t="s">
        <v>26</v>
      </c>
      <c r="K768" s="5" t="s">
        <v>503</v>
      </c>
      <c r="L768" s="65">
        <v>1</v>
      </c>
      <c r="M768" s="205">
        <v>14.772146118721462</v>
      </c>
      <c r="N768" s="73"/>
      <c r="O768" s="197">
        <f t="shared" si="205"/>
        <v>626.33899543379005</v>
      </c>
      <c r="P768" s="174">
        <v>1.45</v>
      </c>
      <c r="Q768" s="174">
        <f t="shared" si="210"/>
        <v>17.135689497716896</v>
      </c>
      <c r="R768" s="173">
        <f t="shared" si="209"/>
        <v>908.19154337899545</v>
      </c>
      <c r="S768" s="173">
        <f t="shared" si="208"/>
        <v>281.8525479452054</v>
      </c>
      <c r="T768" s="111"/>
      <c r="U768" s="32">
        <f t="shared" si="206"/>
        <v>0</v>
      </c>
      <c r="V768" s="280">
        <v>1</v>
      </c>
      <c r="W768" s="133" t="s">
        <v>249</v>
      </c>
      <c r="X768" s="215"/>
      <c r="Y768" s="74"/>
      <c r="Z768" s="151"/>
    </row>
    <row r="769" spans="1:26" s="46" customFormat="1" ht="12.75" customHeight="1">
      <c r="A769" s="309" t="s">
        <v>3199</v>
      </c>
      <c r="B769" s="314"/>
      <c r="C769" s="314"/>
      <c r="D769" s="311">
        <v>5999076261154</v>
      </c>
      <c r="E769" s="309">
        <v>21182000100</v>
      </c>
      <c r="F769" s="315">
        <v>6307901000</v>
      </c>
      <c r="G769" s="5" t="s">
        <v>170</v>
      </c>
      <c r="H769" s="81" t="s">
        <v>768</v>
      </c>
      <c r="I769" s="259" t="s">
        <v>3223</v>
      </c>
      <c r="J769" s="104"/>
      <c r="K769" s="43"/>
      <c r="L769" s="12">
        <v>1</v>
      </c>
      <c r="M769" s="206">
        <v>13.30191780821918</v>
      </c>
      <c r="N769" s="73"/>
      <c r="O769" s="197">
        <f t="shared" si="205"/>
        <v>564.00131506849323</v>
      </c>
      <c r="P769" s="174">
        <v>1.35</v>
      </c>
      <c r="Q769" s="174">
        <f t="shared" si="201"/>
        <v>14.366071232876717</v>
      </c>
      <c r="R769" s="173">
        <f t="shared" si="209"/>
        <v>761.40177534246595</v>
      </c>
      <c r="S769" s="173">
        <f t="shared" si="208"/>
        <v>197.40046027397273</v>
      </c>
      <c r="T769" s="111"/>
      <c r="U769" s="32">
        <f t="shared" si="206"/>
        <v>0</v>
      </c>
      <c r="V769" s="280">
        <v>4</v>
      </c>
      <c r="W769" s="137"/>
      <c r="X769" s="215"/>
      <c r="Y769" s="294"/>
      <c r="Z769" s="151"/>
    </row>
    <row r="770" spans="1:26" s="46" customFormat="1" ht="12.75" customHeight="1">
      <c r="A770" s="309" t="s">
        <v>2027</v>
      </c>
      <c r="B770" s="278">
        <v>81068457</v>
      </c>
      <c r="C770" s="278"/>
      <c r="D770" s="311">
        <v>5999076208951</v>
      </c>
      <c r="E770" s="309">
        <v>21014010100</v>
      </c>
      <c r="F770" s="315">
        <v>9506919000</v>
      </c>
      <c r="G770" s="5" t="s">
        <v>170</v>
      </c>
      <c r="H770" s="92" t="s">
        <v>768</v>
      </c>
      <c r="I770" s="259" t="s">
        <v>663</v>
      </c>
      <c r="J770" s="54"/>
      <c r="K770" s="5"/>
      <c r="L770" s="65">
        <v>1</v>
      </c>
      <c r="M770" s="205">
        <v>11.151689497716896</v>
      </c>
      <c r="N770" s="73"/>
      <c r="O770" s="197">
        <f t="shared" si="205"/>
        <v>472.83163470319641</v>
      </c>
      <c r="P770" s="174">
        <v>1.4</v>
      </c>
      <c r="Q770" s="174">
        <f>M770*0.8*P770</f>
        <v>12.489892237442923</v>
      </c>
      <c r="R770" s="173">
        <f t="shared" si="209"/>
        <v>661.96428858447496</v>
      </c>
      <c r="S770" s="173">
        <f t="shared" si="208"/>
        <v>189.13265388127854</v>
      </c>
      <c r="T770" s="111"/>
      <c r="U770" s="32">
        <f t="shared" si="206"/>
        <v>0</v>
      </c>
      <c r="V770" s="280">
        <v>1</v>
      </c>
      <c r="W770" s="133" t="s">
        <v>249</v>
      </c>
      <c r="X770" s="215"/>
      <c r="Y770" s="162"/>
      <c r="Z770" s="151"/>
    </row>
    <row r="771" spans="1:26" s="46" customFormat="1" ht="12.75" customHeight="1">
      <c r="A771" s="309" t="s">
        <v>3667</v>
      </c>
      <c r="B771" s="278"/>
      <c r="C771" s="278"/>
      <c r="D771" s="311">
        <v>5999076261147</v>
      </c>
      <c r="E771" s="309">
        <v>21181000100</v>
      </c>
      <c r="F771" s="315">
        <v>6307901000</v>
      </c>
      <c r="G771" s="5" t="s">
        <v>170</v>
      </c>
      <c r="H771" s="81" t="s">
        <v>1016</v>
      </c>
      <c r="I771" s="259" t="s">
        <v>3668</v>
      </c>
      <c r="J771" s="54"/>
      <c r="K771" s="5"/>
      <c r="L771" s="65">
        <v>1</v>
      </c>
      <c r="M771" s="206">
        <v>10.641534246575342</v>
      </c>
      <c r="N771" s="73"/>
      <c r="O771" s="197">
        <f t="shared" si="205"/>
        <v>451.2010520547945</v>
      </c>
      <c r="P771" s="174">
        <v>1.4</v>
      </c>
      <c r="Q771" s="174">
        <f>M771*0.8*P771</f>
        <v>11.918518356164382</v>
      </c>
      <c r="R771" s="173">
        <f t="shared" si="209"/>
        <v>631.68147287671229</v>
      </c>
      <c r="S771" s="173">
        <f t="shared" si="208"/>
        <v>180.48042082191779</v>
      </c>
      <c r="T771" s="111"/>
      <c r="U771" s="32">
        <f t="shared" si="206"/>
        <v>0</v>
      </c>
      <c r="V771" s="280"/>
      <c r="W771" s="137"/>
      <c r="X771" s="215"/>
      <c r="Y771" s="162"/>
      <c r="Z771" s="151"/>
    </row>
    <row r="772" spans="1:26" s="46" customFormat="1" ht="12.75" customHeight="1">
      <c r="A772" s="309" t="s">
        <v>3200</v>
      </c>
      <c r="B772" s="314"/>
      <c r="C772" s="314"/>
      <c r="D772" s="311">
        <v>5999076261178</v>
      </c>
      <c r="E772" s="309">
        <v>21184000100</v>
      </c>
      <c r="F772" s="315">
        <v>6307901000</v>
      </c>
      <c r="G772" s="5" t="s">
        <v>170</v>
      </c>
      <c r="H772" s="81" t="s">
        <v>1016</v>
      </c>
      <c r="I772" s="259" t="s">
        <v>3224</v>
      </c>
      <c r="J772" s="104"/>
      <c r="K772" s="43"/>
      <c r="L772" s="12">
        <v>1</v>
      </c>
      <c r="M772" s="206">
        <v>16.779543378995438</v>
      </c>
      <c r="N772" s="73"/>
      <c r="O772" s="197">
        <f t="shared" si="205"/>
        <v>711.45263926940663</v>
      </c>
      <c r="P772" s="174">
        <v>1.3</v>
      </c>
      <c r="Q772" s="174">
        <f t="shared" si="201"/>
        <v>17.450725114155258</v>
      </c>
      <c r="R772" s="173">
        <f t="shared" si="209"/>
        <v>924.88843105022863</v>
      </c>
      <c r="S772" s="173">
        <f t="shared" ref="S772:S786" si="211">R772-O772</f>
        <v>213.435791780822</v>
      </c>
      <c r="T772" s="111"/>
      <c r="U772" s="32">
        <f t="shared" si="206"/>
        <v>0</v>
      </c>
      <c r="V772" s="280">
        <v>2</v>
      </c>
      <c r="W772" s="137"/>
      <c r="X772" s="215"/>
      <c r="Y772" s="294"/>
      <c r="Z772" s="151"/>
    </row>
    <row r="773" spans="1:26" s="46" customFormat="1" ht="12" customHeight="1">
      <c r="A773" s="309" t="s">
        <v>2023</v>
      </c>
      <c r="B773" s="314"/>
      <c r="C773" s="314"/>
      <c r="D773" s="311">
        <v>5999076227877</v>
      </c>
      <c r="E773" s="309">
        <v>21007010300</v>
      </c>
      <c r="F773" s="309">
        <v>6302600000</v>
      </c>
      <c r="G773" s="5" t="s">
        <v>170</v>
      </c>
      <c r="H773" s="28" t="s">
        <v>769</v>
      </c>
      <c r="I773" s="259" t="s">
        <v>507</v>
      </c>
      <c r="J773" s="54" t="s">
        <v>508</v>
      </c>
      <c r="K773" s="5" t="s">
        <v>503</v>
      </c>
      <c r="L773" s="65">
        <v>1</v>
      </c>
      <c r="M773" s="206">
        <v>13.30191780821918</v>
      </c>
      <c r="N773" s="73"/>
      <c r="O773" s="197">
        <f t="shared" si="205"/>
        <v>564.00131506849323</v>
      </c>
      <c r="P773" s="174">
        <v>1.35</v>
      </c>
      <c r="Q773" s="174">
        <f>M773*0.8*P773</f>
        <v>14.366071232876717</v>
      </c>
      <c r="R773" s="173">
        <f t="shared" si="209"/>
        <v>761.40177534246595</v>
      </c>
      <c r="S773" s="173">
        <f t="shared" si="211"/>
        <v>197.40046027397273</v>
      </c>
      <c r="T773" s="111"/>
      <c r="U773" s="32">
        <f t="shared" si="206"/>
        <v>0</v>
      </c>
      <c r="V773" s="280">
        <v>8</v>
      </c>
      <c r="W773" s="137"/>
      <c r="X773" s="215"/>
      <c r="Y773" s="74"/>
      <c r="Z773" s="151"/>
    </row>
    <row r="774" spans="1:26" s="46" customFormat="1" ht="12.75" customHeight="1">
      <c r="A774" s="309" t="s">
        <v>3201</v>
      </c>
      <c r="B774" s="314"/>
      <c r="C774" s="314"/>
      <c r="D774" s="311">
        <v>5999076261161</v>
      </c>
      <c r="E774" s="309">
        <v>21183000100</v>
      </c>
      <c r="F774" s="315">
        <v>6307901000</v>
      </c>
      <c r="G774" s="5" t="s">
        <v>170</v>
      </c>
      <c r="H774" s="81" t="s">
        <v>770</v>
      </c>
      <c r="I774" s="259" t="s">
        <v>3225</v>
      </c>
      <c r="J774" s="104"/>
      <c r="K774" s="43"/>
      <c r="L774" s="12">
        <v>1</v>
      </c>
      <c r="M774" s="206">
        <v>8.5897351598173515</v>
      </c>
      <c r="N774" s="73"/>
      <c r="O774" s="197">
        <f t="shared" si="205"/>
        <v>364.20477077625571</v>
      </c>
      <c r="P774" s="174">
        <v>1.5</v>
      </c>
      <c r="Q774" s="174">
        <f t="shared" si="201"/>
        <v>10.307682191780822</v>
      </c>
      <c r="R774" s="173">
        <f t="shared" si="209"/>
        <v>546.30715616438363</v>
      </c>
      <c r="S774" s="173">
        <f t="shared" si="211"/>
        <v>182.10238538812791</v>
      </c>
      <c r="T774" s="111"/>
      <c r="U774" s="32">
        <f t="shared" si="206"/>
        <v>0</v>
      </c>
      <c r="V774" s="280"/>
      <c r="W774" s="137"/>
      <c r="X774" s="215"/>
      <c r="Y774" s="294"/>
      <c r="Z774" s="151"/>
    </row>
    <row r="775" spans="1:26" s="46" customFormat="1" ht="12.75" customHeight="1">
      <c r="A775" s="309" t="s">
        <v>2029</v>
      </c>
      <c r="B775" s="314"/>
      <c r="C775" s="314"/>
      <c r="D775" s="311">
        <v>5999076239764</v>
      </c>
      <c r="E775" s="309">
        <v>21028010000</v>
      </c>
      <c r="F775" s="309">
        <v>9506919000</v>
      </c>
      <c r="G775" s="5" t="s">
        <v>170</v>
      </c>
      <c r="H775" s="96" t="s">
        <v>780</v>
      </c>
      <c r="I775" s="259" t="s">
        <v>882</v>
      </c>
      <c r="J775" s="54"/>
      <c r="K775" s="5"/>
      <c r="L775" s="15">
        <v>1</v>
      </c>
      <c r="M775" s="205">
        <v>24.591780821917808</v>
      </c>
      <c r="N775" s="73"/>
      <c r="O775" s="197">
        <f t="shared" si="205"/>
        <v>1042.6915068493151</v>
      </c>
      <c r="P775" s="174">
        <v>1.25</v>
      </c>
      <c r="Q775" s="174">
        <f t="shared" ref="Q775:Q786" si="212">M775*0.8*P775</f>
        <v>24.591780821917808</v>
      </c>
      <c r="R775" s="173">
        <f t="shared" si="209"/>
        <v>1303.3643835616438</v>
      </c>
      <c r="S775" s="173">
        <f t="shared" si="211"/>
        <v>260.67287671232862</v>
      </c>
      <c r="T775" s="111"/>
      <c r="U775" s="32">
        <f t="shared" si="206"/>
        <v>0</v>
      </c>
      <c r="V775" s="280">
        <v>3</v>
      </c>
      <c r="W775" s="137"/>
      <c r="X775" s="215"/>
      <c r="Y775" s="161"/>
      <c r="Z775" s="151"/>
    </row>
    <row r="776" spans="1:26" s="46" customFormat="1" ht="12.75" customHeight="1">
      <c r="A776" s="309" t="s">
        <v>2030</v>
      </c>
      <c r="B776" s="314"/>
      <c r="C776" s="314"/>
      <c r="D776" s="311">
        <v>2111000175396</v>
      </c>
      <c r="E776" s="309">
        <v>21006000100</v>
      </c>
      <c r="F776" s="315">
        <v>6307901000</v>
      </c>
      <c r="G776" s="5" t="s">
        <v>170</v>
      </c>
      <c r="H776" s="79" t="s">
        <v>718</v>
      </c>
      <c r="I776" s="259" t="s">
        <v>717</v>
      </c>
      <c r="J776" s="54"/>
      <c r="K776" s="5" t="s">
        <v>503</v>
      </c>
      <c r="L776" s="15">
        <v>1</v>
      </c>
      <c r="M776" s="206">
        <v>14.9537899543379</v>
      </c>
      <c r="N776" s="73"/>
      <c r="O776" s="197">
        <f t="shared" si="205"/>
        <v>634.04069406392694</v>
      </c>
      <c r="P776" s="174">
        <v>1.35</v>
      </c>
      <c r="Q776" s="174">
        <f t="shared" si="212"/>
        <v>16.150093150684935</v>
      </c>
      <c r="R776" s="173">
        <f t="shared" si="209"/>
        <v>855.9549369863015</v>
      </c>
      <c r="S776" s="173">
        <f t="shared" si="211"/>
        <v>221.91424292237457</v>
      </c>
      <c r="T776" s="111"/>
      <c r="U776" s="32">
        <f t="shared" si="206"/>
        <v>0</v>
      </c>
      <c r="V776" s="280">
        <v>6</v>
      </c>
      <c r="W776" s="137"/>
      <c r="X776" s="215"/>
      <c r="Y776" s="161"/>
      <c r="Z776" s="151"/>
    </row>
    <row r="777" spans="1:26" s="46" customFormat="1" ht="12.75" customHeight="1">
      <c r="A777" s="309" t="s">
        <v>2031</v>
      </c>
      <c r="B777" s="314"/>
      <c r="C777" s="314"/>
      <c r="D777" s="311">
        <v>5999076239801</v>
      </c>
      <c r="E777" s="309">
        <v>21025030000</v>
      </c>
      <c r="F777" s="315">
        <v>6505003000</v>
      </c>
      <c r="G777" s="5" t="s">
        <v>170</v>
      </c>
      <c r="H777" s="96" t="s">
        <v>816</v>
      </c>
      <c r="I777" s="259" t="s">
        <v>815</v>
      </c>
      <c r="J777" s="54"/>
      <c r="K777" s="5" t="s">
        <v>503</v>
      </c>
      <c r="L777" s="15">
        <v>1</v>
      </c>
      <c r="M777" s="205">
        <v>7.9410958904109599</v>
      </c>
      <c r="N777" s="73"/>
      <c r="O777" s="197">
        <f t="shared" si="205"/>
        <v>336.70246575342475</v>
      </c>
      <c r="P777" s="174">
        <v>1.6</v>
      </c>
      <c r="Q777" s="174">
        <f t="shared" si="212"/>
        <v>10.16460273972603</v>
      </c>
      <c r="R777" s="173">
        <f t="shared" si="209"/>
        <v>538.72394520547959</v>
      </c>
      <c r="S777" s="173">
        <f t="shared" si="211"/>
        <v>202.02147945205485</v>
      </c>
      <c r="T777" s="111"/>
      <c r="U777" s="32">
        <f t="shared" si="206"/>
        <v>0</v>
      </c>
      <c r="V777" s="280">
        <v>3</v>
      </c>
      <c r="W777" s="137"/>
      <c r="X777" s="215"/>
      <c r="Y777" s="161"/>
      <c r="Z777" s="151"/>
    </row>
    <row r="778" spans="1:26" s="3" customFormat="1" ht="12.75" customHeight="1">
      <c r="A778" s="309" t="s">
        <v>2032</v>
      </c>
      <c r="B778" s="314"/>
      <c r="C778" s="314"/>
      <c r="D778" s="311">
        <v>2111000010482</v>
      </c>
      <c r="E778" s="309" t="s">
        <v>307</v>
      </c>
      <c r="F778" s="309"/>
      <c r="G778" s="5" t="s">
        <v>170</v>
      </c>
      <c r="H778" s="270" t="s">
        <v>771</v>
      </c>
      <c r="I778" s="259" t="s">
        <v>528</v>
      </c>
      <c r="J778" s="54"/>
      <c r="K778" s="5" t="s">
        <v>503</v>
      </c>
      <c r="L778" s="18">
        <v>85</v>
      </c>
      <c r="M778" s="206">
        <v>20.014977168949773</v>
      </c>
      <c r="N778" s="73"/>
      <c r="O778" s="197">
        <f t="shared" si="205"/>
        <v>848.63503196347051</v>
      </c>
      <c r="P778" s="174">
        <v>1.25</v>
      </c>
      <c r="Q778" s="174">
        <f t="shared" si="212"/>
        <v>20.014977168949773</v>
      </c>
      <c r="R778" s="173">
        <f t="shared" si="209"/>
        <v>1060.7937899543381</v>
      </c>
      <c r="S778" s="173">
        <f t="shared" si="211"/>
        <v>212.15875799086757</v>
      </c>
      <c r="T778" s="111"/>
      <c r="U778" s="32">
        <f t="shared" si="206"/>
        <v>0</v>
      </c>
      <c r="V778" s="280">
        <v>1</v>
      </c>
      <c r="W778" s="137"/>
      <c r="X778" s="215"/>
      <c r="Y778" s="20"/>
      <c r="Z778" s="183"/>
    </row>
    <row r="779" spans="1:26" s="3" customFormat="1" ht="12.75" customHeight="1">
      <c r="A779" s="309" t="s">
        <v>2033</v>
      </c>
      <c r="B779" s="314"/>
      <c r="C779" s="314"/>
      <c r="D779" s="311">
        <v>5999076221684</v>
      </c>
      <c r="E779" s="309" t="s">
        <v>301</v>
      </c>
      <c r="F779" s="309">
        <v>4819400000</v>
      </c>
      <c r="G779" s="5" t="s">
        <v>170</v>
      </c>
      <c r="H779" s="92" t="s">
        <v>3741</v>
      </c>
      <c r="I779" s="259" t="s">
        <v>3750</v>
      </c>
      <c r="J779" s="54" t="s">
        <v>529</v>
      </c>
      <c r="K779" s="5"/>
      <c r="L779" s="18">
        <v>250</v>
      </c>
      <c r="M779" s="206">
        <v>0.58591780821917816</v>
      </c>
      <c r="N779" s="73"/>
      <c r="O779" s="197">
        <f t="shared" si="205"/>
        <v>24.842915068493156</v>
      </c>
      <c r="P779" s="174">
        <v>1.5</v>
      </c>
      <c r="Q779" s="174">
        <f t="shared" si="212"/>
        <v>0.70310136986301386</v>
      </c>
      <c r="R779" s="173">
        <f t="shared" si="209"/>
        <v>37.264372602739734</v>
      </c>
      <c r="S779" s="173">
        <f t="shared" si="211"/>
        <v>12.421457534246578</v>
      </c>
      <c r="T779" s="111"/>
      <c r="U779" s="32">
        <f t="shared" si="206"/>
        <v>0</v>
      </c>
      <c r="V779" s="280" t="s">
        <v>4119</v>
      </c>
      <c r="W779" s="155" t="s">
        <v>253</v>
      </c>
      <c r="X779" s="228"/>
      <c r="Y779" s="20"/>
      <c r="Z779" s="183"/>
    </row>
    <row r="780" spans="1:26" s="3" customFormat="1" ht="12.75" customHeight="1">
      <c r="A780" s="309" t="s">
        <v>2034</v>
      </c>
      <c r="B780" s="314"/>
      <c r="C780" s="314"/>
      <c r="D780" s="311">
        <v>5999076221691</v>
      </c>
      <c r="E780" s="309" t="s">
        <v>302</v>
      </c>
      <c r="F780" s="309">
        <v>4819400000</v>
      </c>
      <c r="G780" s="5" t="s">
        <v>170</v>
      </c>
      <c r="H780" s="92" t="s">
        <v>3741</v>
      </c>
      <c r="I780" s="259" t="s">
        <v>3751</v>
      </c>
      <c r="J780" s="54" t="s">
        <v>530</v>
      </c>
      <c r="K780" s="5"/>
      <c r="L780" s="18">
        <v>250</v>
      </c>
      <c r="M780" s="206">
        <v>0.79178082191780819</v>
      </c>
      <c r="N780" s="73"/>
      <c r="O780" s="197">
        <f t="shared" si="205"/>
        <v>33.571506849315071</v>
      </c>
      <c r="P780" s="174">
        <v>1.5</v>
      </c>
      <c r="Q780" s="174">
        <f t="shared" si="212"/>
        <v>0.95013698630136989</v>
      </c>
      <c r="R780" s="173">
        <f t="shared" si="209"/>
        <v>50.357260273972607</v>
      </c>
      <c r="S780" s="173">
        <f t="shared" si="211"/>
        <v>16.785753424657536</v>
      </c>
      <c r="T780" s="111"/>
      <c r="U780" s="32">
        <f t="shared" si="206"/>
        <v>0</v>
      </c>
      <c r="V780" s="280" t="s">
        <v>4119</v>
      </c>
      <c r="W780" s="135" t="s">
        <v>252</v>
      </c>
      <c r="X780" s="228"/>
      <c r="Y780" s="35"/>
      <c r="Z780" s="183"/>
    </row>
    <row r="781" spans="1:26" s="3" customFormat="1" ht="12.75" customHeight="1">
      <c r="A781" s="309" t="s">
        <v>2035</v>
      </c>
      <c r="B781" s="314"/>
      <c r="C781" s="314"/>
      <c r="D781" s="311">
        <v>5999076221707</v>
      </c>
      <c r="E781" s="309" t="s">
        <v>303</v>
      </c>
      <c r="F781" s="309">
        <v>4819400000</v>
      </c>
      <c r="G781" s="5" t="s">
        <v>170</v>
      </c>
      <c r="H781" s="92" t="s">
        <v>3741</v>
      </c>
      <c r="I781" s="259" t="s">
        <v>3752</v>
      </c>
      <c r="J781" s="54" t="s">
        <v>531</v>
      </c>
      <c r="K781" s="5"/>
      <c r="L781" s="18">
        <v>200</v>
      </c>
      <c r="M781" s="206">
        <v>1.1876712328767123</v>
      </c>
      <c r="N781" s="73"/>
      <c r="O781" s="197">
        <f t="shared" si="205"/>
        <v>50.357260273972599</v>
      </c>
      <c r="P781" s="174">
        <v>1.5</v>
      </c>
      <c r="Q781" s="174">
        <f t="shared" si="212"/>
        <v>1.4252054794520548</v>
      </c>
      <c r="R781" s="173">
        <f t="shared" si="209"/>
        <v>75.535890410958899</v>
      </c>
      <c r="S781" s="173">
        <f t="shared" si="211"/>
        <v>25.1786301369863</v>
      </c>
      <c r="T781" s="111"/>
      <c r="U781" s="32">
        <f t="shared" si="206"/>
        <v>0</v>
      </c>
      <c r="V781" s="280" t="s">
        <v>4119</v>
      </c>
      <c r="W781" s="134" t="s">
        <v>250</v>
      </c>
      <c r="X781" s="228"/>
      <c r="Y781" s="35"/>
      <c r="Z781" s="183"/>
    </row>
    <row r="782" spans="1:26" s="46" customFormat="1" ht="12.75" customHeight="1">
      <c r="A782" s="309" t="s">
        <v>3702</v>
      </c>
      <c r="B782" s="314"/>
      <c r="C782" s="314"/>
      <c r="D782" s="311">
        <v>2111000242227</v>
      </c>
      <c r="E782" s="318" t="s">
        <v>3689</v>
      </c>
      <c r="F782" s="319">
        <v>4819400000</v>
      </c>
      <c r="G782" s="5" t="s">
        <v>170</v>
      </c>
      <c r="H782" s="8" t="s">
        <v>3741</v>
      </c>
      <c r="I782" s="259" t="s">
        <v>3753</v>
      </c>
      <c r="J782" s="54" t="s">
        <v>529</v>
      </c>
      <c r="K782" s="43"/>
      <c r="L782" s="13">
        <v>250</v>
      </c>
      <c r="M782" s="206">
        <v>0.3167123287671233</v>
      </c>
      <c r="N782" s="73"/>
      <c r="O782" s="197">
        <f>(M782+M782*N782)*$Y$3*(1-$Y$2/100)</f>
        <v>13.428602739726029</v>
      </c>
      <c r="P782" s="174">
        <v>1.5</v>
      </c>
      <c r="Q782" s="174">
        <f>M782*0.8*P782</f>
        <v>0.38005479452054791</v>
      </c>
      <c r="R782" s="173">
        <f t="shared" si="209"/>
        <v>20.14290410958904</v>
      </c>
      <c r="S782" s="173">
        <f>R782-O782</f>
        <v>6.7143013698630103</v>
      </c>
      <c r="T782" s="153"/>
      <c r="U782" s="32">
        <f>O782*T782</f>
        <v>0</v>
      </c>
      <c r="V782" s="280" t="s">
        <v>4119</v>
      </c>
      <c r="W782" s="133" t="s">
        <v>249</v>
      </c>
      <c r="X782" s="215"/>
      <c r="Y782" s="294"/>
      <c r="Z782" s="151"/>
    </row>
    <row r="783" spans="1:26" s="46" customFormat="1" ht="12.75" customHeight="1">
      <c r="A783" s="309" t="s">
        <v>3703</v>
      </c>
      <c r="B783" s="314"/>
      <c r="C783" s="314"/>
      <c r="D783" s="311">
        <v>2111000242234</v>
      </c>
      <c r="E783" s="318" t="s">
        <v>3690</v>
      </c>
      <c r="F783" s="319">
        <v>4819300000</v>
      </c>
      <c r="G783" s="5" t="s">
        <v>170</v>
      </c>
      <c r="H783" s="8" t="s">
        <v>3741</v>
      </c>
      <c r="I783" s="259" t="s">
        <v>3754</v>
      </c>
      <c r="J783" s="54" t="s">
        <v>530</v>
      </c>
      <c r="K783" s="43"/>
      <c r="L783" s="13">
        <v>250</v>
      </c>
      <c r="M783" s="206">
        <v>0.47506849315068495</v>
      </c>
      <c r="N783" s="73"/>
      <c r="O783" s="197">
        <f>(M783+M783*N783)*$Y$3*(1-$Y$2/100)</f>
        <v>20.142904109589043</v>
      </c>
      <c r="P783" s="174">
        <v>1.5</v>
      </c>
      <c r="Q783" s="174">
        <f>M783*0.8*P783</f>
        <v>0.57008219178082198</v>
      </c>
      <c r="R783" s="173">
        <f t="shared" si="209"/>
        <v>30.214356164383563</v>
      </c>
      <c r="S783" s="173">
        <f>R783-O783</f>
        <v>10.07145205479452</v>
      </c>
      <c r="T783" s="153"/>
      <c r="U783" s="32">
        <f>O783*T783</f>
        <v>0</v>
      </c>
      <c r="V783" s="280" t="s">
        <v>4119</v>
      </c>
      <c r="W783" s="133" t="s">
        <v>249</v>
      </c>
      <c r="X783" s="215"/>
      <c r="Y783" s="294"/>
      <c r="Z783" s="151"/>
    </row>
    <row r="784" spans="1:26" s="46" customFormat="1" ht="12.75" customHeight="1">
      <c r="A784" s="309" t="s">
        <v>3704</v>
      </c>
      <c r="B784" s="314"/>
      <c r="C784" s="314"/>
      <c r="D784" s="311">
        <v>2111000242241</v>
      </c>
      <c r="E784" s="318" t="s">
        <v>3691</v>
      </c>
      <c r="F784" s="319">
        <v>4819300000</v>
      </c>
      <c r="G784" s="5" t="s">
        <v>170</v>
      </c>
      <c r="H784" s="8" t="s">
        <v>3741</v>
      </c>
      <c r="I784" s="259" t="s">
        <v>3755</v>
      </c>
      <c r="J784" s="54" t="s">
        <v>531</v>
      </c>
      <c r="K784" s="43"/>
      <c r="L784" s="13">
        <v>200</v>
      </c>
      <c r="M784" s="206">
        <v>0.79178082191780819</v>
      </c>
      <c r="N784" s="73"/>
      <c r="O784" s="197">
        <f>(M784+M784*N784)*$Y$3*(1-$Y$2/100)</f>
        <v>33.571506849315071</v>
      </c>
      <c r="P784" s="174">
        <v>1.5</v>
      </c>
      <c r="Q784" s="174">
        <f>M784*0.8*P784</f>
        <v>0.95013698630136989</v>
      </c>
      <c r="R784" s="173">
        <f t="shared" si="209"/>
        <v>50.357260273972607</v>
      </c>
      <c r="S784" s="173">
        <f>R784-O784</f>
        <v>16.785753424657536</v>
      </c>
      <c r="T784" s="153"/>
      <c r="U784" s="32">
        <f>O784*T784</f>
        <v>0</v>
      </c>
      <c r="V784" s="280" t="s">
        <v>4119</v>
      </c>
      <c r="W784" s="133" t="s">
        <v>249</v>
      </c>
      <c r="X784" s="215"/>
      <c r="Y784" s="294"/>
      <c r="Z784" s="151"/>
    </row>
    <row r="785" spans="1:26" s="3" customFormat="1" ht="12.75" customHeight="1">
      <c r="A785" s="309" t="s">
        <v>2036</v>
      </c>
      <c r="B785" s="314"/>
      <c r="C785" s="314"/>
      <c r="D785" s="311">
        <v>2111000005495</v>
      </c>
      <c r="E785" s="309" t="s">
        <v>210</v>
      </c>
      <c r="F785" s="309">
        <v>3926909790</v>
      </c>
      <c r="G785" s="5" t="s">
        <v>170</v>
      </c>
      <c r="H785" s="92" t="s">
        <v>772</v>
      </c>
      <c r="I785" s="259" t="s">
        <v>132</v>
      </c>
      <c r="J785" s="54"/>
      <c r="K785" s="5"/>
      <c r="L785" s="18">
        <v>100</v>
      </c>
      <c r="M785" s="206">
        <v>5.732493150684931</v>
      </c>
      <c r="N785" s="73"/>
      <c r="O785" s="197">
        <f t="shared" si="205"/>
        <v>243.05770958904111</v>
      </c>
      <c r="P785" s="174">
        <v>1.7</v>
      </c>
      <c r="Q785" s="174">
        <f t="shared" si="212"/>
        <v>7.7961906849315055</v>
      </c>
      <c r="R785" s="173">
        <f t="shared" si="209"/>
        <v>413.19810630136976</v>
      </c>
      <c r="S785" s="173">
        <f t="shared" si="211"/>
        <v>170.14039671232865</v>
      </c>
      <c r="T785" s="111"/>
      <c r="U785" s="32">
        <f t="shared" si="206"/>
        <v>0</v>
      </c>
      <c r="V785" s="280">
        <v>1</v>
      </c>
      <c r="W785" s="137"/>
      <c r="X785" s="215"/>
      <c r="Y785" s="294"/>
      <c r="Z785" s="183"/>
    </row>
    <row r="786" spans="1:26" s="3" customFormat="1" ht="12.75" customHeight="1">
      <c r="A786" s="309" t="s">
        <v>2037</v>
      </c>
      <c r="B786" s="314"/>
      <c r="C786" s="314"/>
      <c r="D786" s="311">
        <v>2111000005501</v>
      </c>
      <c r="E786" s="309" t="s">
        <v>211</v>
      </c>
      <c r="F786" s="309">
        <v>3926909790</v>
      </c>
      <c r="G786" s="5" t="s">
        <v>170</v>
      </c>
      <c r="H786" s="92" t="s">
        <v>773</v>
      </c>
      <c r="I786" s="259" t="s">
        <v>131</v>
      </c>
      <c r="J786" s="54"/>
      <c r="K786" s="5"/>
      <c r="L786" s="18">
        <v>1</v>
      </c>
      <c r="M786" s="206">
        <v>21.251397260273972</v>
      </c>
      <c r="N786" s="73"/>
      <c r="O786" s="197">
        <f t="shared" si="205"/>
        <v>901.05924383561637</v>
      </c>
      <c r="P786" s="174">
        <v>1.25</v>
      </c>
      <c r="Q786" s="174">
        <f t="shared" si="212"/>
        <v>21.251397260273972</v>
      </c>
      <c r="R786" s="173">
        <f t="shared" si="209"/>
        <v>1126.3240547945204</v>
      </c>
      <c r="S786" s="173">
        <f t="shared" si="211"/>
        <v>225.26481095890404</v>
      </c>
      <c r="T786" s="111"/>
      <c r="U786" s="32">
        <f t="shared" si="206"/>
        <v>0</v>
      </c>
      <c r="V786" s="280">
        <v>4</v>
      </c>
      <c r="W786" s="137"/>
      <c r="X786" s="215"/>
      <c r="Y786" s="294"/>
      <c r="Z786" s="183"/>
    </row>
    <row r="787" spans="1:26" s="46" customFormat="1" ht="12.75" customHeight="1">
      <c r="A787" s="309" t="s">
        <v>3202</v>
      </c>
      <c r="B787" s="314"/>
      <c r="C787" s="314"/>
      <c r="D787" s="311"/>
      <c r="E787" s="309" t="s">
        <v>3152</v>
      </c>
      <c r="F787" s="315">
        <v>6307901000</v>
      </c>
      <c r="G787" s="5" t="s">
        <v>170</v>
      </c>
      <c r="H787" s="81" t="s">
        <v>3227</v>
      </c>
      <c r="I787" s="259" t="s">
        <v>3228</v>
      </c>
      <c r="J787" s="104" t="s">
        <v>3229</v>
      </c>
      <c r="K787" s="43"/>
      <c r="L787" s="12">
        <v>1</v>
      </c>
      <c r="M787" s="206">
        <v>10</v>
      </c>
      <c r="N787" s="73"/>
      <c r="O787" s="197">
        <f t="shared" si="205"/>
        <v>424</v>
      </c>
      <c r="P787" s="174"/>
      <c r="Q787" s="174"/>
      <c r="R787" s="173">
        <f t="shared" si="209"/>
        <v>0</v>
      </c>
      <c r="S787" s="173"/>
      <c r="T787" s="111"/>
      <c r="U787" s="32">
        <f t="shared" si="206"/>
        <v>0</v>
      </c>
      <c r="V787" s="280">
        <v>1</v>
      </c>
      <c r="W787" s="137"/>
      <c r="X787" s="215"/>
      <c r="Y787" s="294"/>
      <c r="Z787" s="151"/>
    </row>
    <row r="788" spans="1:26" s="46" customFormat="1" ht="12.75" customHeight="1">
      <c r="A788" s="309" t="s">
        <v>3203</v>
      </c>
      <c r="B788" s="314"/>
      <c r="C788" s="314"/>
      <c r="D788" s="311"/>
      <c r="E788" s="309" t="s">
        <v>3153</v>
      </c>
      <c r="F788" s="315">
        <v>8302490090</v>
      </c>
      <c r="G788" s="5" t="s">
        <v>170</v>
      </c>
      <c r="H788" s="81" t="s">
        <v>3156</v>
      </c>
      <c r="I788" s="259" t="s">
        <v>3226</v>
      </c>
      <c r="J788" s="104" t="s">
        <v>3230</v>
      </c>
      <c r="K788" s="43"/>
      <c r="L788" s="12">
        <v>1</v>
      </c>
      <c r="M788" s="206">
        <v>10</v>
      </c>
      <c r="N788" s="73"/>
      <c r="O788" s="197">
        <f t="shared" si="205"/>
        <v>424</v>
      </c>
      <c r="P788" s="174"/>
      <c r="Q788" s="174"/>
      <c r="R788" s="173">
        <f t="shared" si="209"/>
        <v>0</v>
      </c>
      <c r="S788" s="173"/>
      <c r="T788" s="111"/>
      <c r="U788" s="32">
        <f t="shared" si="206"/>
        <v>0</v>
      </c>
      <c r="V788" s="280">
        <v>1</v>
      </c>
      <c r="W788" s="137"/>
      <c r="X788" s="215"/>
      <c r="Y788" s="294"/>
      <c r="Z788" s="151"/>
    </row>
    <row r="789" spans="1:26" s="46" customFormat="1" ht="12.75" customHeight="1">
      <c r="A789" s="309" t="s">
        <v>3204</v>
      </c>
      <c r="B789" s="314"/>
      <c r="C789" s="314"/>
      <c r="D789" s="311"/>
      <c r="E789" s="309" t="s">
        <v>3154</v>
      </c>
      <c r="F789" s="315">
        <v>6307901000</v>
      </c>
      <c r="G789" s="5" t="s">
        <v>170</v>
      </c>
      <c r="H789" s="81" t="s">
        <v>3155</v>
      </c>
      <c r="I789" s="259" t="s">
        <v>3231</v>
      </c>
      <c r="J789" s="104" t="s">
        <v>3232</v>
      </c>
      <c r="K789" s="43"/>
      <c r="L789" s="12">
        <v>1</v>
      </c>
      <c r="M789" s="206">
        <v>1</v>
      </c>
      <c r="N789" s="73"/>
      <c r="O789" s="197">
        <f t="shared" si="205"/>
        <v>42.400000000000006</v>
      </c>
      <c r="P789" s="174"/>
      <c r="Q789" s="174"/>
      <c r="R789" s="173">
        <f t="shared" si="209"/>
        <v>0</v>
      </c>
      <c r="S789" s="173"/>
      <c r="T789" s="111"/>
      <c r="U789" s="32">
        <f t="shared" si="206"/>
        <v>0</v>
      </c>
      <c r="V789" s="280">
        <v>24</v>
      </c>
      <c r="W789" s="137"/>
      <c r="X789" s="215"/>
      <c r="Y789" s="294"/>
      <c r="Z789" s="151"/>
    </row>
    <row r="790" spans="1:26" s="46" customFormat="1" ht="12.75" customHeight="1">
      <c r="A790" s="309" t="s">
        <v>3777</v>
      </c>
      <c r="B790" s="314"/>
      <c r="C790" s="314"/>
      <c r="D790" s="311"/>
      <c r="E790" s="309">
        <v>21212020100</v>
      </c>
      <c r="F790" s="309">
        <v>6109100000</v>
      </c>
      <c r="G790" s="5" t="s">
        <v>170</v>
      </c>
      <c r="H790" s="329" t="s">
        <v>67</v>
      </c>
      <c r="I790" s="259" t="s">
        <v>3901</v>
      </c>
      <c r="J790" s="104" t="s">
        <v>23</v>
      </c>
      <c r="K790" s="43" t="s">
        <v>503</v>
      </c>
      <c r="L790" s="12">
        <v>1</v>
      </c>
      <c r="M790" s="206">
        <v>8.6940639269406397</v>
      </c>
      <c r="N790" s="73"/>
      <c r="O790" s="197">
        <f t="shared" si="205"/>
        <v>368.62831050228311</v>
      </c>
      <c r="P790" s="174">
        <v>1.5</v>
      </c>
      <c r="Q790" s="174">
        <f t="shared" ref="Q790:Q792" si="213">M790*0.8*P790</f>
        <v>10.432876712328769</v>
      </c>
      <c r="R790" s="173">
        <f t="shared" si="209"/>
        <v>552.9424657534247</v>
      </c>
      <c r="S790" s="173">
        <f t="shared" ref="S790:S792" si="214">R790-O790</f>
        <v>184.31415525114159</v>
      </c>
      <c r="T790" s="111"/>
      <c r="U790" s="32">
        <f t="shared" si="206"/>
        <v>0</v>
      </c>
      <c r="V790" s="280" t="s">
        <v>4119</v>
      </c>
      <c r="W790" s="137"/>
      <c r="X790" s="215"/>
      <c r="Y790" s="294"/>
      <c r="Z790" s="151"/>
    </row>
    <row r="791" spans="1:26" s="46" customFormat="1" ht="12.75" customHeight="1">
      <c r="A791" s="309" t="s">
        <v>3778</v>
      </c>
      <c r="B791" s="314"/>
      <c r="C791" s="314"/>
      <c r="D791" s="311"/>
      <c r="E791" s="309">
        <v>21212040100</v>
      </c>
      <c r="F791" s="309">
        <v>6109100000</v>
      </c>
      <c r="G791" s="5" t="s">
        <v>170</v>
      </c>
      <c r="H791" s="329" t="s">
        <v>67</v>
      </c>
      <c r="I791" s="259" t="s">
        <v>3901</v>
      </c>
      <c r="J791" s="104" t="s">
        <v>25</v>
      </c>
      <c r="K791" s="43" t="s">
        <v>503</v>
      </c>
      <c r="L791" s="12">
        <v>1</v>
      </c>
      <c r="M791" s="206">
        <v>8.6940639269406397</v>
      </c>
      <c r="N791" s="73"/>
      <c r="O791" s="197">
        <f t="shared" si="205"/>
        <v>368.62831050228311</v>
      </c>
      <c r="P791" s="174">
        <v>1.5</v>
      </c>
      <c r="Q791" s="174">
        <f t="shared" si="213"/>
        <v>10.432876712328769</v>
      </c>
      <c r="R791" s="173">
        <f t="shared" si="209"/>
        <v>552.9424657534247</v>
      </c>
      <c r="S791" s="173">
        <f t="shared" si="214"/>
        <v>184.31415525114159</v>
      </c>
      <c r="T791" s="111"/>
      <c r="U791" s="32">
        <f t="shared" si="206"/>
        <v>0</v>
      </c>
      <c r="V791" s="280" t="s">
        <v>4119</v>
      </c>
      <c r="W791" s="137"/>
      <c r="X791" s="215"/>
      <c r="Y791" s="294"/>
      <c r="Z791" s="151"/>
    </row>
    <row r="792" spans="1:26" s="46" customFormat="1" ht="12.75" customHeight="1">
      <c r="A792" s="309" t="s">
        <v>3779</v>
      </c>
      <c r="B792" s="314"/>
      <c r="C792" s="314"/>
      <c r="D792" s="311"/>
      <c r="E792" s="309">
        <v>21212050100</v>
      </c>
      <c r="F792" s="309">
        <v>6109100000</v>
      </c>
      <c r="G792" s="5" t="s">
        <v>170</v>
      </c>
      <c r="H792" s="329" t="s">
        <v>67</v>
      </c>
      <c r="I792" s="259" t="s">
        <v>3901</v>
      </c>
      <c r="J792" s="104" t="s">
        <v>26</v>
      </c>
      <c r="K792" s="43" t="s">
        <v>503</v>
      </c>
      <c r="L792" s="12">
        <v>1</v>
      </c>
      <c r="M792" s="206">
        <v>8.6940639269406397</v>
      </c>
      <c r="N792" s="73"/>
      <c r="O792" s="197">
        <f t="shared" si="205"/>
        <v>368.62831050228311</v>
      </c>
      <c r="P792" s="174">
        <v>1.5</v>
      </c>
      <c r="Q792" s="174">
        <f t="shared" si="213"/>
        <v>10.432876712328769</v>
      </c>
      <c r="R792" s="173">
        <f t="shared" si="209"/>
        <v>552.9424657534247</v>
      </c>
      <c r="S792" s="173">
        <f t="shared" si="214"/>
        <v>184.31415525114159</v>
      </c>
      <c r="T792" s="111"/>
      <c r="U792" s="32">
        <f t="shared" si="206"/>
        <v>0</v>
      </c>
      <c r="V792" s="280" t="s">
        <v>4119</v>
      </c>
      <c r="W792" s="137"/>
      <c r="X792" s="215"/>
      <c r="Y792" s="294"/>
      <c r="Z792" s="151"/>
    </row>
    <row r="793" spans="1:26" s="46" customFormat="1" ht="13.5" customHeight="1">
      <c r="A793" s="309" t="s">
        <v>2002</v>
      </c>
      <c r="B793" s="314"/>
      <c r="C793" s="314"/>
      <c r="D793" s="311">
        <v>5999076243365</v>
      </c>
      <c r="E793" s="309">
        <v>21053040200</v>
      </c>
      <c r="F793" s="309">
        <v>6109100000</v>
      </c>
      <c r="G793" s="5" t="s">
        <v>170</v>
      </c>
      <c r="H793" s="329" t="s">
        <v>67</v>
      </c>
      <c r="I793" s="259" t="s">
        <v>1092</v>
      </c>
      <c r="J793" s="104" t="s">
        <v>25</v>
      </c>
      <c r="K793" s="43" t="s">
        <v>896</v>
      </c>
      <c r="L793" s="12">
        <v>1</v>
      </c>
      <c r="M793" s="205">
        <v>12.067360730593608</v>
      </c>
      <c r="N793" s="73"/>
      <c r="O793" s="197">
        <f t="shared" ref="O793:O834" si="215">(M793+M793*N793)*$Y$3*(1-$Y$2/100)</f>
        <v>511.656094977169</v>
      </c>
      <c r="P793" s="174">
        <v>1.35</v>
      </c>
      <c r="Q793" s="174">
        <f t="shared" ref="Q793:Q813" si="216">M793*0.8*P793</f>
        <v>13.032749589041098</v>
      </c>
      <c r="R793" s="173">
        <f t="shared" si="209"/>
        <v>690.73572821917821</v>
      </c>
      <c r="S793" s="173">
        <f t="shared" ref="S793:S801" si="217">R793-O793</f>
        <v>179.07963324200921</v>
      </c>
      <c r="T793" s="153"/>
      <c r="U793" s="32">
        <f t="shared" ref="U793:U845" si="218">O793*T793</f>
        <v>0</v>
      </c>
      <c r="V793" s="280">
        <v>1</v>
      </c>
      <c r="W793" s="137"/>
      <c r="X793" s="216"/>
      <c r="Y793" s="294"/>
      <c r="Z793" s="177"/>
    </row>
    <row r="794" spans="1:26" s="46" customFormat="1" ht="13.5" customHeight="1">
      <c r="A794" s="309" t="s">
        <v>2003</v>
      </c>
      <c r="B794" s="314"/>
      <c r="C794" s="314"/>
      <c r="D794" s="311">
        <v>5999076244072</v>
      </c>
      <c r="E794" s="309">
        <v>21060030100</v>
      </c>
      <c r="F794" s="309">
        <v>6109100000</v>
      </c>
      <c r="G794" s="5" t="s">
        <v>170</v>
      </c>
      <c r="H794" s="329" t="s">
        <v>67</v>
      </c>
      <c r="I794" s="259" t="s">
        <v>1093</v>
      </c>
      <c r="J794" s="104" t="s">
        <v>24</v>
      </c>
      <c r="K794" s="43" t="s">
        <v>895</v>
      </c>
      <c r="L794" s="12">
        <v>1</v>
      </c>
      <c r="M794" s="205">
        <v>16.153570776255705</v>
      </c>
      <c r="N794" s="73"/>
      <c r="O794" s="197">
        <f t="shared" si="215"/>
        <v>684.91140091324189</v>
      </c>
      <c r="P794" s="174">
        <v>1.3</v>
      </c>
      <c r="Q794" s="174">
        <f t="shared" si="216"/>
        <v>16.799713607305936</v>
      </c>
      <c r="R794" s="173">
        <f t="shared" si="209"/>
        <v>890.38482118721458</v>
      </c>
      <c r="S794" s="173">
        <f t="shared" si="217"/>
        <v>205.47342027397269</v>
      </c>
      <c r="T794" s="153"/>
      <c r="U794" s="32">
        <f t="shared" si="218"/>
        <v>0</v>
      </c>
      <c r="V794" s="280">
        <v>1</v>
      </c>
      <c r="W794" s="137"/>
      <c r="X794" s="216"/>
      <c r="Y794" s="294"/>
      <c r="Z794" s="177"/>
    </row>
    <row r="795" spans="1:26" s="46" customFormat="1" ht="13.5" customHeight="1">
      <c r="A795" s="309" t="s">
        <v>2004</v>
      </c>
      <c r="B795" s="314"/>
      <c r="C795" s="314"/>
      <c r="D795" s="311">
        <v>5999076241910</v>
      </c>
      <c r="E795" s="309">
        <v>21038040200</v>
      </c>
      <c r="F795" s="309">
        <v>6109100000</v>
      </c>
      <c r="G795" s="5" t="s">
        <v>170</v>
      </c>
      <c r="H795" s="329" t="s">
        <v>67</v>
      </c>
      <c r="I795" s="259" t="s">
        <v>1094</v>
      </c>
      <c r="J795" s="104" t="s">
        <v>25</v>
      </c>
      <c r="K795" s="43" t="s">
        <v>896</v>
      </c>
      <c r="L795" s="12">
        <v>1</v>
      </c>
      <c r="M795" s="205">
        <v>12.067360730593608</v>
      </c>
      <c r="N795" s="73"/>
      <c r="O795" s="197">
        <f t="shared" si="215"/>
        <v>511.656094977169</v>
      </c>
      <c r="P795" s="174">
        <v>1.35</v>
      </c>
      <c r="Q795" s="174">
        <f t="shared" si="216"/>
        <v>13.032749589041098</v>
      </c>
      <c r="R795" s="173">
        <f t="shared" si="209"/>
        <v>690.73572821917821</v>
      </c>
      <c r="S795" s="173">
        <f t="shared" si="217"/>
        <v>179.07963324200921</v>
      </c>
      <c r="T795" s="153"/>
      <c r="U795" s="32">
        <f t="shared" si="218"/>
        <v>0</v>
      </c>
      <c r="V795" s="280">
        <v>1</v>
      </c>
      <c r="W795" s="137"/>
      <c r="X795" s="216"/>
      <c r="Y795" s="294"/>
      <c r="Z795" s="177"/>
    </row>
    <row r="796" spans="1:26" s="46" customFormat="1" ht="13.5" customHeight="1">
      <c r="A796" s="309" t="s">
        <v>2005</v>
      </c>
      <c r="B796" s="314"/>
      <c r="C796" s="314"/>
      <c r="D796" s="311">
        <v>5999076243549</v>
      </c>
      <c r="E796" s="309">
        <v>21054040100</v>
      </c>
      <c r="F796" s="309">
        <v>6109100000</v>
      </c>
      <c r="G796" s="5" t="s">
        <v>170</v>
      </c>
      <c r="H796" s="329" t="s">
        <v>67</v>
      </c>
      <c r="I796" s="259" t="s">
        <v>1095</v>
      </c>
      <c r="J796" s="104" t="s">
        <v>25</v>
      </c>
      <c r="K796" s="43" t="s">
        <v>895</v>
      </c>
      <c r="L796" s="12">
        <v>1</v>
      </c>
      <c r="M796" s="205">
        <v>12.067360730593608</v>
      </c>
      <c r="N796" s="73"/>
      <c r="O796" s="197">
        <f t="shared" si="215"/>
        <v>511.656094977169</v>
      </c>
      <c r="P796" s="174">
        <v>1.35</v>
      </c>
      <c r="Q796" s="174">
        <f t="shared" si="216"/>
        <v>13.032749589041098</v>
      </c>
      <c r="R796" s="173">
        <f t="shared" si="209"/>
        <v>690.73572821917821</v>
      </c>
      <c r="S796" s="173">
        <f t="shared" si="217"/>
        <v>179.07963324200921</v>
      </c>
      <c r="T796" s="153"/>
      <c r="U796" s="32">
        <f t="shared" si="218"/>
        <v>0</v>
      </c>
      <c r="V796" s="280">
        <v>1</v>
      </c>
      <c r="W796" s="137"/>
      <c r="X796" s="216"/>
      <c r="Y796" s="294"/>
      <c r="Z796" s="177"/>
    </row>
    <row r="797" spans="1:26" s="46" customFormat="1" ht="13.5" customHeight="1">
      <c r="A797" s="309" t="s">
        <v>2006</v>
      </c>
      <c r="B797" s="314"/>
      <c r="C797" s="314"/>
      <c r="D797" s="311">
        <v>5999076243488</v>
      </c>
      <c r="E797" s="309">
        <v>21054040200</v>
      </c>
      <c r="F797" s="309">
        <v>6109100000</v>
      </c>
      <c r="G797" s="5" t="s">
        <v>170</v>
      </c>
      <c r="H797" s="329" t="s">
        <v>67</v>
      </c>
      <c r="I797" s="259" t="s">
        <v>1095</v>
      </c>
      <c r="J797" s="104" t="s">
        <v>25</v>
      </c>
      <c r="K797" s="43" t="s">
        <v>896</v>
      </c>
      <c r="L797" s="12">
        <v>1</v>
      </c>
      <c r="M797" s="205">
        <v>12.067360730593608</v>
      </c>
      <c r="N797" s="73"/>
      <c r="O797" s="197">
        <f t="shared" si="215"/>
        <v>511.656094977169</v>
      </c>
      <c r="P797" s="174">
        <v>1.35</v>
      </c>
      <c r="Q797" s="174">
        <f t="shared" si="216"/>
        <v>13.032749589041098</v>
      </c>
      <c r="R797" s="173">
        <f t="shared" si="209"/>
        <v>690.73572821917821</v>
      </c>
      <c r="S797" s="173">
        <f t="shared" si="217"/>
        <v>179.07963324200921</v>
      </c>
      <c r="T797" s="153"/>
      <c r="U797" s="32">
        <f t="shared" si="218"/>
        <v>0</v>
      </c>
      <c r="V797" s="280">
        <v>1</v>
      </c>
      <c r="W797" s="137"/>
      <c r="X797" s="216"/>
      <c r="Y797" s="294"/>
      <c r="Z797" s="177"/>
    </row>
    <row r="798" spans="1:26" s="46" customFormat="1" ht="13.5" customHeight="1">
      <c r="A798" s="309" t="s">
        <v>2007</v>
      </c>
      <c r="B798" s="314"/>
      <c r="C798" s="314"/>
      <c r="D798" s="311">
        <v>5999076243471</v>
      </c>
      <c r="E798" s="309">
        <v>21054030200</v>
      </c>
      <c r="F798" s="309">
        <v>6109100000</v>
      </c>
      <c r="G798" s="5" t="s">
        <v>170</v>
      </c>
      <c r="H798" s="329" t="s">
        <v>67</v>
      </c>
      <c r="I798" s="259" t="s">
        <v>1095</v>
      </c>
      <c r="J798" s="104" t="s">
        <v>24</v>
      </c>
      <c r="K798" s="43" t="s">
        <v>896</v>
      </c>
      <c r="L798" s="12">
        <v>1</v>
      </c>
      <c r="M798" s="205">
        <v>12.067360730593608</v>
      </c>
      <c r="N798" s="73"/>
      <c r="O798" s="197">
        <f t="shared" si="215"/>
        <v>511.656094977169</v>
      </c>
      <c r="P798" s="174">
        <v>1.35</v>
      </c>
      <c r="Q798" s="174">
        <f t="shared" si="216"/>
        <v>13.032749589041098</v>
      </c>
      <c r="R798" s="173">
        <f t="shared" si="209"/>
        <v>690.73572821917821</v>
      </c>
      <c r="S798" s="173">
        <f t="shared" si="217"/>
        <v>179.07963324200921</v>
      </c>
      <c r="T798" s="153"/>
      <c r="U798" s="32">
        <f t="shared" si="218"/>
        <v>0</v>
      </c>
      <c r="V798" s="280">
        <v>1</v>
      </c>
      <c r="W798" s="137"/>
      <c r="X798" s="216"/>
      <c r="Y798" s="294"/>
      <c r="Z798" s="177"/>
    </row>
    <row r="799" spans="1:26" s="46" customFormat="1" ht="13.5" customHeight="1">
      <c r="A799" s="309" t="s">
        <v>2008</v>
      </c>
      <c r="B799" s="314"/>
      <c r="C799" s="314"/>
      <c r="D799" s="311">
        <v>5999076243716</v>
      </c>
      <c r="E799" s="309">
        <v>21056030200</v>
      </c>
      <c r="F799" s="309">
        <v>6109100000</v>
      </c>
      <c r="G799" s="5" t="s">
        <v>170</v>
      </c>
      <c r="H799" s="329" t="s">
        <v>67</v>
      </c>
      <c r="I799" s="259" t="s">
        <v>1096</v>
      </c>
      <c r="J799" s="104" t="s">
        <v>24</v>
      </c>
      <c r="K799" s="43" t="s">
        <v>896</v>
      </c>
      <c r="L799" s="12">
        <v>1</v>
      </c>
      <c r="M799" s="205">
        <v>16.153570776255705</v>
      </c>
      <c r="N799" s="73"/>
      <c r="O799" s="197">
        <f t="shared" si="215"/>
        <v>684.91140091324189</v>
      </c>
      <c r="P799" s="174">
        <v>1.3</v>
      </c>
      <c r="Q799" s="174">
        <f t="shared" si="216"/>
        <v>16.799713607305936</v>
      </c>
      <c r="R799" s="173">
        <f t="shared" si="209"/>
        <v>890.38482118721458</v>
      </c>
      <c r="S799" s="173">
        <f t="shared" si="217"/>
        <v>205.47342027397269</v>
      </c>
      <c r="T799" s="153"/>
      <c r="U799" s="32">
        <f t="shared" si="218"/>
        <v>0</v>
      </c>
      <c r="V799" s="280">
        <v>1</v>
      </c>
      <c r="W799" s="137"/>
      <c r="X799" s="216"/>
      <c r="Y799" s="294"/>
      <c r="Z799" s="177"/>
    </row>
    <row r="800" spans="1:26" s="46" customFormat="1" ht="13.5" customHeight="1">
      <c r="A800" s="309" t="s">
        <v>2009</v>
      </c>
      <c r="B800" s="314"/>
      <c r="C800" s="314"/>
      <c r="D800" s="311">
        <v>5999076243846</v>
      </c>
      <c r="E800" s="309">
        <v>21058040200</v>
      </c>
      <c r="F800" s="309">
        <v>6109100000</v>
      </c>
      <c r="G800" s="5" t="s">
        <v>170</v>
      </c>
      <c r="H800" s="329" t="s">
        <v>67</v>
      </c>
      <c r="I800" s="259" t="s">
        <v>1097</v>
      </c>
      <c r="J800" s="104" t="s">
        <v>25</v>
      </c>
      <c r="K800" s="43" t="s">
        <v>896</v>
      </c>
      <c r="L800" s="12">
        <v>1</v>
      </c>
      <c r="M800" s="205">
        <v>16.153570776255705</v>
      </c>
      <c r="N800" s="73"/>
      <c r="O800" s="197">
        <f t="shared" si="215"/>
        <v>684.91140091324189</v>
      </c>
      <c r="P800" s="174">
        <v>1.3</v>
      </c>
      <c r="Q800" s="174">
        <f t="shared" si="216"/>
        <v>16.799713607305936</v>
      </c>
      <c r="R800" s="173">
        <f t="shared" si="209"/>
        <v>890.38482118721458</v>
      </c>
      <c r="S800" s="173">
        <f t="shared" si="217"/>
        <v>205.47342027397269</v>
      </c>
      <c r="T800" s="153"/>
      <c r="U800" s="32">
        <f t="shared" si="218"/>
        <v>0</v>
      </c>
      <c r="V800" s="280">
        <v>1</v>
      </c>
      <c r="W800" s="137"/>
      <c r="X800" s="216"/>
      <c r="Y800" s="294"/>
      <c r="Z800" s="177"/>
    </row>
    <row r="801" spans="1:26" s="46" customFormat="1" ht="13.5" customHeight="1">
      <c r="A801" s="309" t="s">
        <v>2010</v>
      </c>
      <c r="B801" s="314"/>
      <c r="C801" s="314"/>
      <c r="D801" s="311">
        <v>5999076243594</v>
      </c>
      <c r="E801" s="309">
        <v>21055030400</v>
      </c>
      <c r="F801" s="309">
        <v>6109100000</v>
      </c>
      <c r="G801" s="5" t="s">
        <v>170</v>
      </c>
      <c r="H801" s="329" t="s">
        <v>67</v>
      </c>
      <c r="I801" s="259" t="s">
        <v>1098</v>
      </c>
      <c r="J801" s="104" t="s">
        <v>24</v>
      </c>
      <c r="K801" s="43" t="s">
        <v>1091</v>
      </c>
      <c r="L801" s="12">
        <v>1</v>
      </c>
      <c r="M801" s="205">
        <v>16.153570776255705</v>
      </c>
      <c r="N801" s="73"/>
      <c r="O801" s="197">
        <f t="shared" si="215"/>
        <v>684.91140091324189</v>
      </c>
      <c r="P801" s="174">
        <v>1.3</v>
      </c>
      <c r="Q801" s="174">
        <f t="shared" si="216"/>
        <v>16.799713607305936</v>
      </c>
      <c r="R801" s="173">
        <f t="shared" si="209"/>
        <v>890.38482118721458</v>
      </c>
      <c r="S801" s="173">
        <f t="shared" si="217"/>
        <v>205.47342027397269</v>
      </c>
      <c r="T801" s="153"/>
      <c r="U801" s="32">
        <f t="shared" si="218"/>
        <v>0</v>
      </c>
      <c r="V801" s="280">
        <v>1</v>
      </c>
      <c r="W801" s="137"/>
      <c r="X801" s="216"/>
      <c r="Y801" s="294"/>
      <c r="Z801" s="177"/>
    </row>
    <row r="802" spans="1:26" s="46" customFormat="1" ht="12" customHeight="1">
      <c r="A802" s="309" t="s">
        <v>2011</v>
      </c>
      <c r="B802" s="314"/>
      <c r="C802" s="314"/>
      <c r="D802" s="311">
        <v>2111000141261</v>
      </c>
      <c r="E802" s="309">
        <v>21026010103</v>
      </c>
      <c r="F802" s="309" t="s">
        <v>781</v>
      </c>
      <c r="G802" s="5" t="s">
        <v>170</v>
      </c>
      <c r="H802" s="96" t="s">
        <v>1084</v>
      </c>
      <c r="I802" s="259" t="s">
        <v>1085</v>
      </c>
      <c r="J802" s="54" t="s">
        <v>25</v>
      </c>
      <c r="K802" s="5" t="s">
        <v>503</v>
      </c>
      <c r="L802" s="65">
        <v>1</v>
      </c>
      <c r="M802" s="205">
        <v>50.321242009132419</v>
      </c>
      <c r="N802" s="73"/>
      <c r="O802" s="197">
        <f t="shared" si="215"/>
        <v>2133.6206611872144</v>
      </c>
      <c r="P802" s="174">
        <v>1.2</v>
      </c>
      <c r="Q802" s="174">
        <f t="shared" si="216"/>
        <v>48.30839232876712</v>
      </c>
      <c r="R802" s="173">
        <f t="shared" si="209"/>
        <v>2560.3447934246574</v>
      </c>
      <c r="S802" s="173">
        <f t="shared" si="189"/>
        <v>426.72413223744297</v>
      </c>
      <c r="T802" s="111"/>
      <c r="U802" s="32">
        <f t="shared" si="218"/>
        <v>0</v>
      </c>
      <c r="V802" s="280">
        <v>2</v>
      </c>
      <c r="W802" s="137"/>
      <c r="X802" s="215"/>
      <c r="Y802" s="74"/>
      <c r="Z802" s="151"/>
    </row>
    <row r="803" spans="1:26" s="46" customFormat="1" ht="12" customHeight="1">
      <c r="A803" s="309" t="s">
        <v>2012</v>
      </c>
      <c r="B803" s="314"/>
      <c r="C803" s="314"/>
      <c r="D803" s="311">
        <v>2111000141254</v>
      </c>
      <c r="E803" s="309">
        <v>21026010102</v>
      </c>
      <c r="F803" s="309" t="s">
        <v>781</v>
      </c>
      <c r="G803" s="5" t="s">
        <v>170</v>
      </c>
      <c r="H803" s="96" t="s">
        <v>1084</v>
      </c>
      <c r="I803" s="259" t="s">
        <v>1085</v>
      </c>
      <c r="J803" s="54" t="s">
        <v>24</v>
      </c>
      <c r="K803" s="5" t="s">
        <v>503</v>
      </c>
      <c r="L803" s="65">
        <v>1</v>
      </c>
      <c r="M803" s="205">
        <v>50.321242009132419</v>
      </c>
      <c r="N803" s="73"/>
      <c r="O803" s="197">
        <f t="shared" si="215"/>
        <v>2133.6206611872144</v>
      </c>
      <c r="P803" s="174">
        <v>1.2</v>
      </c>
      <c r="Q803" s="174">
        <f t="shared" si="216"/>
        <v>48.30839232876712</v>
      </c>
      <c r="R803" s="173">
        <f t="shared" si="209"/>
        <v>2560.3447934246574</v>
      </c>
      <c r="S803" s="173">
        <f t="shared" si="189"/>
        <v>426.72413223744297</v>
      </c>
      <c r="T803" s="111"/>
      <c r="U803" s="32">
        <f t="shared" si="218"/>
        <v>0</v>
      </c>
      <c r="V803" s="280">
        <v>2</v>
      </c>
      <c r="W803" s="137"/>
      <c r="X803" s="215"/>
      <c r="Y803" s="74"/>
      <c r="Z803" s="151"/>
    </row>
    <row r="804" spans="1:26" s="46" customFormat="1" ht="12" customHeight="1">
      <c r="A804" s="309" t="s">
        <v>2013</v>
      </c>
      <c r="B804" s="314"/>
      <c r="C804" s="314"/>
      <c r="D804" s="311">
        <v>2111000141278</v>
      </c>
      <c r="E804" s="309">
        <v>21026010104</v>
      </c>
      <c r="F804" s="309" t="s">
        <v>781</v>
      </c>
      <c r="G804" s="5" t="s">
        <v>170</v>
      </c>
      <c r="H804" s="96" t="s">
        <v>1084</v>
      </c>
      <c r="I804" s="259" t="s">
        <v>1085</v>
      </c>
      <c r="J804" s="54" t="s">
        <v>26</v>
      </c>
      <c r="K804" s="5" t="s">
        <v>503</v>
      </c>
      <c r="L804" s="65">
        <v>1</v>
      </c>
      <c r="M804" s="205">
        <v>50.321242009132419</v>
      </c>
      <c r="N804" s="73"/>
      <c r="O804" s="197">
        <f t="shared" si="215"/>
        <v>2133.6206611872144</v>
      </c>
      <c r="P804" s="174">
        <v>1.2</v>
      </c>
      <c r="Q804" s="174">
        <f t="shared" si="216"/>
        <v>48.30839232876712</v>
      </c>
      <c r="R804" s="173">
        <f t="shared" si="209"/>
        <v>2560.3447934246574</v>
      </c>
      <c r="S804" s="173">
        <f t="shared" si="189"/>
        <v>426.72413223744297</v>
      </c>
      <c r="T804" s="111"/>
      <c r="U804" s="32">
        <f t="shared" si="218"/>
        <v>0</v>
      </c>
      <c r="V804" s="280">
        <v>2</v>
      </c>
      <c r="W804" s="137"/>
      <c r="X804" s="215"/>
      <c r="Y804" s="74"/>
      <c r="Z804" s="151"/>
    </row>
    <row r="805" spans="1:26" s="46" customFormat="1" ht="12" customHeight="1">
      <c r="A805" s="309" t="s">
        <v>2014</v>
      </c>
      <c r="B805" s="314"/>
      <c r="C805" s="314"/>
      <c r="D805" s="311">
        <v>2111000141308</v>
      </c>
      <c r="E805" s="309">
        <v>21027010103</v>
      </c>
      <c r="F805" s="309" t="s">
        <v>781</v>
      </c>
      <c r="G805" s="5" t="s">
        <v>170</v>
      </c>
      <c r="H805" s="96" t="s">
        <v>1084</v>
      </c>
      <c r="I805" s="259" t="s">
        <v>1086</v>
      </c>
      <c r="J805" s="54" t="s">
        <v>25</v>
      </c>
      <c r="K805" s="5" t="s">
        <v>503</v>
      </c>
      <c r="L805" s="65">
        <v>1</v>
      </c>
      <c r="M805" s="205">
        <v>50.321242009132419</v>
      </c>
      <c r="N805" s="73"/>
      <c r="O805" s="197">
        <f t="shared" si="215"/>
        <v>2133.6206611872144</v>
      </c>
      <c r="P805" s="174">
        <v>1.2</v>
      </c>
      <c r="Q805" s="174">
        <f t="shared" si="216"/>
        <v>48.30839232876712</v>
      </c>
      <c r="R805" s="173">
        <f t="shared" si="209"/>
        <v>2560.3447934246574</v>
      </c>
      <c r="S805" s="173">
        <f t="shared" si="189"/>
        <v>426.72413223744297</v>
      </c>
      <c r="T805" s="111"/>
      <c r="U805" s="32">
        <f t="shared" si="218"/>
        <v>0</v>
      </c>
      <c r="V805" s="280">
        <v>1</v>
      </c>
      <c r="W805" s="137"/>
      <c r="X805" s="215"/>
      <c r="Y805" s="74"/>
      <c r="Z805" s="151"/>
    </row>
    <row r="806" spans="1:26" s="46" customFormat="1" ht="12" customHeight="1">
      <c r="A806" s="309" t="s">
        <v>2015</v>
      </c>
      <c r="B806" s="314"/>
      <c r="C806" s="314"/>
      <c r="D806" s="311">
        <v>2111000141292</v>
      </c>
      <c r="E806" s="309">
        <v>21027010102</v>
      </c>
      <c r="F806" s="309" t="s">
        <v>781</v>
      </c>
      <c r="G806" s="5" t="s">
        <v>170</v>
      </c>
      <c r="H806" s="96" t="s">
        <v>1084</v>
      </c>
      <c r="I806" s="259" t="s">
        <v>1086</v>
      </c>
      <c r="J806" s="54" t="s">
        <v>24</v>
      </c>
      <c r="K806" s="5" t="s">
        <v>503</v>
      </c>
      <c r="L806" s="65">
        <v>1</v>
      </c>
      <c r="M806" s="205">
        <v>50.321242009132419</v>
      </c>
      <c r="N806" s="73"/>
      <c r="O806" s="197">
        <f t="shared" si="215"/>
        <v>2133.6206611872144</v>
      </c>
      <c r="P806" s="174">
        <v>1.2</v>
      </c>
      <c r="Q806" s="174">
        <f t="shared" si="216"/>
        <v>48.30839232876712</v>
      </c>
      <c r="R806" s="173">
        <f t="shared" si="209"/>
        <v>2560.3447934246574</v>
      </c>
      <c r="S806" s="173">
        <f t="shared" si="189"/>
        <v>426.72413223744297</v>
      </c>
      <c r="T806" s="111"/>
      <c r="U806" s="32">
        <f t="shared" si="218"/>
        <v>0</v>
      </c>
      <c r="V806" s="280">
        <v>2</v>
      </c>
      <c r="W806" s="137"/>
      <c r="X806" s="215"/>
      <c r="Y806" s="74"/>
      <c r="Z806" s="151"/>
    </row>
    <row r="807" spans="1:26" s="46" customFormat="1" ht="12" customHeight="1">
      <c r="A807" s="309" t="s">
        <v>2016</v>
      </c>
      <c r="B807" s="314"/>
      <c r="C807" s="314"/>
      <c r="D807" s="311">
        <v>2111000141285</v>
      </c>
      <c r="E807" s="309">
        <v>21027010101</v>
      </c>
      <c r="F807" s="309" t="s">
        <v>781</v>
      </c>
      <c r="G807" s="5" t="s">
        <v>170</v>
      </c>
      <c r="H807" s="96" t="s">
        <v>1084</v>
      </c>
      <c r="I807" s="259" t="s">
        <v>1086</v>
      </c>
      <c r="J807" s="54" t="s">
        <v>23</v>
      </c>
      <c r="K807" s="5" t="s">
        <v>503</v>
      </c>
      <c r="L807" s="65">
        <v>1</v>
      </c>
      <c r="M807" s="205">
        <v>50.321242009132419</v>
      </c>
      <c r="N807" s="73"/>
      <c r="O807" s="197">
        <f t="shared" si="215"/>
        <v>2133.6206611872144</v>
      </c>
      <c r="P807" s="174">
        <v>1.2</v>
      </c>
      <c r="Q807" s="174">
        <f t="shared" si="216"/>
        <v>48.30839232876712</v>
      </c>
      <c r="R807" s="173">
        <f t="shared" si="209"/>
        <v>2560.3447934246574</v>
      </c>
      <c r="S807" s="173">
        <f t="shared" si="189"/>
        <v>426.72413223744297</v>
      </c>
      <c r="T807" s="111"/>
      <c r="U807" s="32">
        <f t="shared" si="218"/>
        <v>0</v>
      </c>
      <c r="V807" s="280">
        <v>2</v>
      </c>
      <c r="W807" s="137"/>
      <c r="X807" s="215"/>
      <c r="Y807" s="74"/>
      <c r="Z807" s="151"/>
    </row>
    <row r="808" spans="1:26" s="46" customFormat="1" ht="12" customHeight="1">
      <c r="A808" s="309" t="s">
        <v>2017</v>
      </c>
      <c r="B808" s="314"/>
      <c r="C808" s="314"/>
      <c r="D808" s="311">
        <v>2111000039346</v>
      </c>
      <c r="E808" s="309" t="s">
        <v>206</v>
      </c>
      <c r="F808" s="315">
        <v>6109100000</v>
      </c>
      <c r="G808" s="5" t="s">
        <v>170</v>
      </c>
      <c r="H808" s="96" t="s">
        <v>67</v>
      </c>
      <c r="I808" s="259" t="s">
        <v>1087</v>
      </c>
      <c r="J808" s="54" t="s">
        <v>26</v>
      </c>
      <c r="K808" s="5" t="s">
        <v>503</v>
      </c>
      <c r="L808" s="65">
        <v>1</v>
      </c>
      <c r="M808" s="205">
        <v>14.936401826484019</v>
      </c>
      <c r="N808" s="73"/>
      <c r="O808" s="197">
        <f t="shared" si="215"/>
        <v>633.30343744292247</v>
      </c>
      <c r="P808" s="174">
        <v>1.35</v>
      </c>
      <c r="Q808" s="174">
        <f t="shared" si="216"/>
        <v>16.131313972602744</v>
      </c>
      <c r="R808" s="173">
        <f t="shared" si="209"/>
        <v>854.95964054794547</v>
      </c>
      <c r="S808" s="173">
        <f t="shared" ref="S808:S814" si="219">R808-O808</f>
        <v>221.656203105023</v>
      </c>
      <c r="T808" s="111"/>
      <c r="U808" s="32">
        <f t="shared" si="218"/>
        <v>0</v>
      </c>
      <c r="V808" s="280">
        <v>2</v>
      </c>
      <c r="W808" s="137"/>
      <c r="X808" s="215"/>
      <c r="Y808" s="294"/>
      <c r="Z808" s="151"/>
    </row>
    <row r="809" spans="1:26" s="46" customFormat="1" ht="12" customHeight="1">
      <c r="A809" s="309" t="s">
        <v>2018</v>
      </c>
      <c r="B809" s="314"/>
      <c r="C809" s="314"/>
      <c r="D809" s="311">
        <v>2111000039391</v>
      </c>
      <c r="E809" s="309" t="s">
        <v>207</v>
      </c>
      <c r="F809" s="309" t="s">
        <v>782</v>
      </c>
      <c r="G809" s="5" t="s">
        <v>170</v>
      </c>
      <c r="H809" s="96" t="s">
        <v>67</v>
      </c>
      <c r="I809" s="259" t="s">
        <v>1087</v>
      </c>
      <c r="J809" s="54" t="s">
        <v>25</v>
      </c>
      <c r="K809" s="5" t="s">
        <v>506</v>
      </c>
      <c r="L809" s="65">
        <v>1</v>
      </c>
      <c r="M809" s="205">
        <v>14.9537899543379</v>
      </c>
      <c r="N809" s="73"/>
      <c r="O809" s="197">
        <f t="shared" si="215"/>
        <v>634.04069406392694</v>
      </c>
      <c r="P809" s="174">
        <v>1.35</v>
      </c>
      <c r="Q809" s="174">
        <f t="shared" si="216"/>
        <v>16.150093150684935</v>
      </c>
      <c r="R809" s="173">
        <f t="shared" si="209"/>
        <v>855.9549369863015</v>
      </c>
      <c r="S809" s="173">
        <f t="shared" si="219"/>
        <v>221.91424292237457</v>
      </c>
      <c r="T809" s="111"/>
      <c r="U809" s="32">
        <f t="shared" si="218"/>
        <v>0</v>
      </c>
      <c r="V809" s="280">
        <v>1</v>
      </c>
      <c r="W809" s="137"/>
      <c r="X809" s="215"/>
      <c r="Y809" s="74"/>
      <c r="Z809" s="151"/>
    </row>
    <row r="810" spans="1:26" s="46" customFormat="1" ht="12" customHeight="1">
      <c r="A810" s="309" t="s">
        <v>2019</v>
      </c>
      <c r="B810" s="314"/>
      <c r="C810" s="314"/>
      <c r="D810" s="311">
        <v>2111000039407</v>
      </c>
      <c r="E810" s="309" t="s">
        <v>208</v>
      </c>
      <c r="F810" s="315">
        <v>6109100000</v>
      </c>
      <c r="G810" s="5" t="s">
        <v>170</v>
      </c>
      <c r="H810" s="96" t="s">
        <v>67</v>
      </c>
      <c r="I810" s="259" t="s">
        <v>1087</v>
      </c>
      <c r="J810" s="54" t="s">
        <v>24</v>
      </c>
      <c r="K810" s="5" t="s">
        <v>506</v>
      </c>
      <c r="L810" s="65">
        <v>1</v>
      </c>
      <c r="M810" s="205">
        <v>14.9537899543379</v>
      </c>
      <c r="N810" s="73"/>
      <c r="O810" s="197">
        <f t="shared" si="215"/>
        <v>634.04069406392694</v>
      </c>
      <c r="P810" s="174">
        <v>1.35</v>
      </c>
      <c r="Q810" s="174">
        <f t="shared" si="216"/>
        <v>16.150093150684935</v>
      </c>
      <c r="R810" s="173">
        <f t="shared" si="209"/>
        <v>855.9549369863015</v>
      </c>
      <c r="S810" s="173">
        <f t="shared" si="219"/>
        <v>221.91424292237457</v>
      </c>
      <c r="T810" s="111"/>
      <c r="U810" s="32">
        <f t="shared" si="218"/>
        <v>0</v>
      </c>
      <c r="V810" s="280">
        <v>1</v>
      </c>
      <c r="W810" s="137"/>
      <c r="X810" s="215"/>
      <c r="Y810" s="74"/>
      <c r="Z810" s="151"/>
    </row>
    <row r="811" spans="1:26" s="46" customFormat="1" ht="12" customHeight="1">
      <c r="A811" s="309" t="s">
        <v>2020</v>
      </c>
      <c r="B811" s="314"/>
      <c r="C811" s="314"/>
      <c r="D811" s="311">
        <v>2111000039384</v>
      </c>
      <c r="E811" s="309" t="s">
        <v>209</v>
      </c>
      <c r="F811" s="315">
        <v>6109100000</v>
      </c>
      <c r="G811" s="5" t="s">
        <v>170</v>
      </c>
      <c r="H811" s="96" t="s">
        <v>67</v>
      </c>
      <c r="I811" s="259" t="s">
        <v>1087</v>
      </c>
      <c r="J811" s="54" t="s">
        <v>26</v>
      </c>
      <c r="K811" s="5" t="s">
        <v>506</v>
      </c>
      <c r="L811" s="65">
        <v>1</v>
      </c>
      <c r="M811" s="205">
        <v>14.9537899543379</v>
      </c>
      <c r="N811" s="73"/>
      <c r="O811" s="197">
        <f t="shared" si="215"/>
        <v>634.04069406392694</v>
      </c>
      <c r="P811" s="174">
        <v>1.35</v>
      </c>
      <c r="Q811" s="174">
        <f t="shared" si="216"/>
        <v>16.150093150684935</v>
      </c>
      <c r="R811" s="173">
        <f t="shared" si="209"/>
        <v>855.9549369863015</v>
      </c>
      <c r="S811" s="173">
        <f t="shared" si="219"/>
        <v>221.91424292237457</v>
      </c>
      <c r="T811" s="111"/>
      <c r="U811" s="32">
        <f t="shared" si="218"/>
        <v>0</v>
      </c>
      <c r="V811" s="280">
        <v>1</v>
      </c>
      <c r="W811" s="137"/>
      <c r="X811" s="215"/>
      <c r="Y811" s="74"/>
      <c r="Z811" s="151"/>
    </row>
    <row r="812" spans="1:26" s="46" customFormat="1" ht="12" customHeight="1">
      <c r="A812" s="309" t="s">
        <v>2021</v>
      </c>
      <c r="B812" s="314"/>
      <c r="C812" s="314"/>
      <c r="D812" s="311">
        <v>2111000040335</v>
      </c>
      <c r="E812" s="309" t="s">
        <v>275</v>
      </c>
      <c r="F812" s="309" t="s">
        <v>782</v>
      </c>
      <c r="G812" s="5" t="s">
        <v>170</v>
      </c>
      <c r="H812" s="96" t="s">
        <v>67</v>
      </c>
      <c r="I812" s="259" t="s">
        <v>1088</v>
      </c>
      <c r="J812" s="54" t="s">
        <v>25</v>
      </c>
      <c r="K812" s="5" t="s">
        <v>278</v>
      </c>
      <c r="L812" s="65">
        <v>1</v>
      </c>
      <c r="M812" s="205">
        <v>10.74586301369863</v>
      </c>
      <c r="N812" s="73"/>
      <c r="O812" s="197">
        <f t="shared" si="215"/>
        <v>455.6245917808219</v>
      </c>
      <c r="P812" s="174">
        <v>1.4</v>
      </c>
      <c r="Q812" s="174">
        <f t="shared" si="216"/>
        <v>12.035366575342467</v>
      </c>
      <c r="R812" s="173">
        <f t="shared" si="209"/>
        <v>637.87442849315073</v>
      </c>
      <c r="S812" s="173">
        <f t="shared" si="219"/>
        <v>182.24983671232883</v>
      </c>
      <c r="T812" s="111"/>
      <c r="U812" s="32">
        <f t="shared" si="218"/>
        <v>0</v>
      </c>
      <c r="V812" s="280">
        <v>1</v>
      </c>
      <c r="W812" s="137"/>
      <c r="X812" s="215"/>
      <c r="Y812" s="74"/>
      <c r="Z812" s="151"/>
    </row>
    <row r="813" spans="1:26" s="46" customFormat="1" ht="12" customHeight="1">
      <c r="A813" s="309" t="s">
        <v>2022</v>
      </c>
      <c r="B813" s="314"/>
      <c r="C813" s="314"/>
      <c r="D813" s="311">
        <v>2111000040311</v>
      </c>
      <c r="E813" s="309" t="s">
        <v>276</v>
      </c>
      <c r="F813" s="315">
        <v>6109100000</v>
      </c>
      <c r="G813" s="5" t="s">
        <v>170</v>
      </c>
      <c r="H813" s="96" t="s">
        <v>67</v>
      </c>
      <c r="I813" s="259" t="s">
        <v>1088</v>
      </c>
      <c r="J813" s="54" t="s">
        <v>23</v>
      </c>
      <c r="K813" s="5" t="s">
        <v>278</v>
      </c>
      <c r="L813" s="65">
        <v>1</v>
      </c>
      <c r="M813" s="205">
        <v>10.74586301369863</v>
      </c>
      <c r="N813" s="73"/>
      <c r="O813" s="197">
        <f t="shared" si="215"/>
        <v>455.6245917808219</v>
      </c>
      <c r="P813" s="174">
        <v>1.4</v>
      </c>
      <c r="Q813" s="174">
        <f t="shared" si="216"/>
        <v>12.035366575342467</v>
      </c>
      <c r="R813" s="173">
        <f t="shared" si="209"/>
        <v>637.87442849315073</v>
      </c>
      <c r="S813" s="173">
        <f t="shared" si="219"/>
        <v>182.24983671232883</v>
      </c>
      <c r="T813" s="111"/>
      <c r="U813" s="32">
        <f t="shared" si="218"/>
        <v>0</v>
      </c>
      <c r="V813" s="280">
        <v>3</v>
      </c>
      <c r="W813" s="137"/>
      <c r="X813" s="215"/>
      <c r="Y813" s="294"/>
      <c r="Z813" s="151"/>
    </row>
    <row r="814" spans="1:26" s="46" customFormat="1" ht="12.75" customHeight="1">
      <c r="A814" s="309" t="s">
        <v>2028</v>
      </c>
      <c r="B814" s="314"/>
      <c r="C814" s="314"/>
      <c r="D814" s="311">
        <v>5999076232178</v>
      </c>
      <c r="E814" s="309">
        <v>21003600102</v>
      </c>
      <c r="F814" s="309">
        <v>6109100000</v>
      </c>
      <c r="G814" s="5" t="s">
        <v>170</v>
      </c>
      <c r="H814" s="96" t="s">
        <v>67</v>
      </c>
      <c r="I814" s="259" t="s">
        <v>1089</v>
      </c>
      <c r="J814" s="54" t="s">
        <v>24</v>
      </c>
      <c r="K814" s="5" t="s">
        <v>510</v>
      </c>
      <c r="L814" s="15">
        <v>1</v>
      </c>
      <c r="M814" s="205">
        <v>13.30191780821918</v>
      </c>
      <c r="N814" s="73"/>
      <c r="O814" s="197">
        <f t="shared" si="215"/>
        <v>564.00131506849323</v>
      </c>
      <c r="P814" s="174">
        <v>1.35</v>
      </c>
      <c r="Q814" s="174">
        <f t="shared" ref="Q814:Q829" si="220">M814*0.8*P814</f>
        <v>14.366071232876717</v>
      </c>
      <c r="R814" s="173">
        <f t="shared" si="209"/>
        <v>761.40177534246595</v>
      </c>
      <c r="S814" s="173">
        <f t="shared" si="219"/>
        <v>197.40046027397273</v>
      </c>
      <c r="T814" s="111"/>
      <c r="U814" s="32">
        <f t="shared" si="218"/>
        <v>0</v>
      </c>
      <c r="V814" s="280">
        <v>2</v>
      </c>
      <c r="W814" s="137"/>
      <c r="X814" s="215"/>
      <c r="Y814" s="161"/>
      <c r="Z814" s="151"/>
    </row>
    <row r="815" spans="1:26" s="3" customFormat="1" ht="12.75" customHeight="1">
      <c r="A815" s="309" t="s">
        <v>2038</v>
      </c>
      <c r="B815" s="314"/>
      <c r="C815" s="314"/>
      <c r="D815" s="311">
        <v>5999076221202</v>
      </c>
      <c r="E815" s="309" t="s">
        <v>335</v>
      </c>
      <c r="F815" s="309" t="s">
        <v>782</v>
      </c>
      <c r="G815" s="5" t="s">
        <v>170</v>
      </c>
      <c r="H815" s="92" t="s">
        <v>67</v>
      </c>
      <c r="I815" s="163" t="s">
        <v>320</v>
      </c>
      <c r="J815" s="54" t="s">
        <v>25</v>
      </c>
      <c r="K815" s="5"/>
      <c r="L815" s="18">
        <v>1</v>
      </c>
      <c r="M815" s="208">
        <v>20.047989771689494</v>
      </c>
      <c r="N815" s="73"/>
      <c r="O815" s="197">
        <f t="shared" si="215"/>
        <v>850.03476631963463</v>
      </c>
      <c r="P815" s="174">
        <v>1.25</v>
      </c>
      <c r="Q815" s="174">
        <f t="shared" si="220"/>
        <v>20.047989771689494</v>
      </c>
      <c r="R815" s="173">
        <f t="shared" si="209"/>
        <v>1062.5434578995432</v>
      </c>
      <c r="S815" s="173">
        <f t="shared" ref="S815:S834" si="221">R815-O815</f>
        <v>212.5086915799086</v>
      </c>
      <c r="T815" s="111"/>
      <c r="U815" s="32">
        <f t="shared" si="218"/>
        <v>0</v>
      </c>
      <c r="V815" s="280">
        <v>1</v>
      </c>
      <c r="W815" s="137"/>
      <c r="X815" s="215"/>
      <c r="Y815" s="20"/>
      <c r="Z815" s="183"/>
    </row>
    <row r="816" spans="1:26" s="3" customFormat="1" ht="12.75" customHeight="1">
      <c r="A816" s="309" t="s">
        <v>2039</v>
      </c>
      <c r="B816" s="314"/>
      <c r="C816" s="314"/>
      <c r="D816" s="311">
        <v>5999076221233</v>
      </c>
      <c r="E816" s="309" t="s">
        <v>336</v>
      </c>
      <c r="F816" s="309"/>
      <c r="G816" s="5" t="s">
        <v>170</v>
      </c>
      <c r="H816" s="92" t="s">
        <v>135</v>
      </c>
      <c r="I816" s="163" t="s">
        <v>321</v>
      </c>
      <c r="J816" s="54" t="s">
        <v>24</v>
      </c>
      <c r="K816" s="5"/>
      <c r="L816" s="18">
        <v>1</v>
      </c>
      <c r="M816" s="208">
        <v>20.047989771689494</v>
      </c>
      <c r="N816" s="73"/>
      <c r="O816" s="197">
        <f t="shared" si="215"/>
        <v>850.03476631963463</v>
      </c>
      <c r="P816" s="174">
        <v>1.25</v>
      </c>
      <c r="Q816" s="174">
        <f t="shared" si="220"/>
        <v>20.047989771689494</v>
      </c>
      <c r="R816" s="173">
        <f t="shared" si="209"/>
        <v>1062.5434578995432</v>
      </c>
      <c r="S816" s="173">
        <f t="shared" si="221"/>
        <v>212.5086915799086</v>
      </c>
      <c r="T816" s="111"/>
      <c r="U816" s="32">
        <f t="shared" si="218"/>
        <v>0</v>
      </c>
      <c r="V816" s="280">
        <v>2</v>
      </c>
      <c r="W816" s="137"/>
      <c r="X816" s="215"/>
      <c r="Y816" s="20"/>
      <c r="Z816" s="183"/>
    </row>
    <row r="817" spans="1:26" s="3" customFormat="1" ht="12.75" customHeight="1">
      <c r="A817" s="309" t="s">
        <v>2040</v>
      </c>
      <c r="B817" s="314"/>
      <c r="C817" s="314"/>
      <c r="D817" s="311">
        <v>5999076220779</v>
      </c>
      <c r="E817" s="309" t="s">
        <v>337</v>
      </c>
      <c r="F817" s="309"/>
      <c r="G817" s="5" t="s">
        <v>170</v>
      </c>
      <c r="H817" s="92" t="s">
        <v>322</v>
      </c>
      <c r="I817" s="163" t="s">
        <v>323</v>
      </c>
      <c r="J817" s="54" t="s">
        <v>25</v>
      </c>
      <c r="K817" s="5"/>
      <c r="L817" s="18">
        <v>1</v>
      </c>
      <c r="M817" s="208">
        <v>20.047989771689494</v>
      </c>
      <c r="N817" s="73"/>
      <c r="O817" s="197">
        <f t="shared" si="215"/>
        <v>850.03476631963463</v>
      </c>
      <c r="P817" s="174">
        <v>1.25</v>
      </c>
      <c r="Q817" s="174">
        <f t="shared" si="220"/>
        <v>20.047989771689494</v>
      </c>
      <c r="R817" s="173">
        <f t="shared" si="209"/>
        <v>1062.5434578995432</v>
      </c>
      <c r="S817" s="173">
        <f t="shared" si="221"/>
        <v>212.5086915799086</v>
      </c>
      <c r="T817" s="111"/>
      <c r="U817" s="32">
        <f t="shared" si="218"/>
        <v>0</v>
      </c>
      <c r="V817" s="280">
        <v>1</v>
      </c>
      <c r="W817" s="137"/>
      <c r="X817" s="215"/>
      <c r="Y817" s="20"/>
      <c r="Z817" s="183"/>
    </row>
    <row r="818" spans="1:26" s="3" customFormat="1" ht="12.75" customHeight="1">
      <c r="A818" s="309" t="s">
        <v>2041</v>
      </c>
      <c r="B818" s="314"/>
      <c r="C818" s="314"/>
      <c r="D818" s="311">
        <v>5999076221301</v>
      </c>
      <c r="E818" s="309" t="s">
        <v>338</v>
      </c>
      <c r="F818" s="309"/>
      <c r="G818" s="5" t="s">
        <v>170</v>
      </c>
      <c r="H818" s="92" t="s">
        <v>135</v>
      </c>
      <c r="I818" s="163" t="s">
        <v>324</v>
      </c>
      <c r="J818" s="54" t="s">
        <v>23</v>
      </c>
      <c r="K818" s="5"/>
      <c r="L818" s="18">
        <v>1</v>
      </c>
      <c r="M818" s="208">
        <v>15.038122374429223</v>
      </c>
      <c r="N818" s="73"/>
      <c r="O818" s="197">
        <f t="shared" si="215"/>
        <v>637.61638867579904</v>
      </c>
      <c r="P818" s="174">
        <v>1.35</v>
      </c>
      <c r="Q818" s="174">
        <f t="shared" si="220"/>
        <v>16.241172164383563</v>
      </c>
      <c r="R818" s="173">
        <f t="shared" si="209"/>
        <v>860.78212471232882</v>
      </c>
      <c r="S818" s="173">
        <f t="shared" si="221"/>
        <v>223.16573603652978</v>
      </c>
      <c r="T818" s="111"/>
      <c r="U818" s="32">
        <f t="shared" si="218"/>
        <v>0</v>
      </c>
      <c r="V818" s="280">
        <v>1</v>
      </c>
      <c r="W818" s="137"/>
      <c r="X818" s="215"/>
      <c r="Y818" s="20"/>
      <c r="Z818" s="183"/>
    </row>
    <row r="819" spans="1:26" s="3" customFormat="1" ht="12.75" customHeight="1">
      <c r="A819" s="309" t="s">
        <v>2042</v>
      </c>
      <c r="B819" s="314"/>
      <c r="C819" s="314"/>
      <c r="D819" s="311">
        <v>5999076220939</v>
      </c>
      <c r="E819" s="309" t="s">
        <v>339</v>
      </c>
      <c r="F819" s="309"/>
      <c r="G819" s="5" t="s">
        <v>170</v>
      </c>
      <c r="H819" s="92" t="s">
        <v>322</v>
      </c>
      <c r="I819" s="163" t="s">
        <v>325</v>
      </c>
      <c r="J819" s="54" t="s">
        <v>25</v>
      </c>
      <c r="K819" s="5"/>
      <c r="L819" s="18">
        <v>1</v>
      </c>
      <c r="M819" s="208">
        <v>20.047989771689494</v>
      </c>
      <c r="N819" s="73"/>
      <c r="O819" s="197">
        <f t="shared" si="215"/>
        <v>850.03476631963463</v>
      </c>
      <c r="P819" s="174">
        <v>1.25</v>
      </c>
      <c r="Q819" s="174">
        <f t="shared" si="220"/>
        <v>20.047989771689494</v>
      </c>
      <c r="R819" s="173">
        <f t="shared" si="209"/>
        <v>1062.5434578995432</v>
      </c>
      <c r="S819" s="173">
        <f t="shared" si="221"/>
        <v>212.5086915799086</v>
      </c>
      <c r="T819" s="111"/>
      <c r="U819" s="32">
        <f t="shared" si="218"/>
        <v>0</v>
      </c>
      <c r="V819" s="280">
        <v>1</v>
      </c>
      <c r="W819" s="137"/>
      <c r="X819" s="215"/>
      <c r="Y819" s="20"/>
      <c r="Z819" s="183"/>
    </row>
    <row r="820" spans="1:26" s="3" customFormat="1" ht="12.75" customHeight="1">
      <c r="A820" s="309" t="s">
        <v>2043</v>
      </c>
      <c r="B820" s="314"/>
      <c r="C820" s="314"/>
      <c r="D820" s="311">
        <v>5999076220922</v>
      </c>
      <c r="E820" s="309" t="s">
        <v>340</v>
      </c>
      <c r="F820" s="309"/>
      <c r="G820" s="5" t="s">
        <v>170</v>
      </c>
      <c r="H820" s="92" t="s">
        <v>322</v>
      </c>
      <c r="I820" s="163" t="s">
        <v>325</v>
      </c>
      <c r="J820" s="54" t="s">
        <v>24</v>
      </c>
      <c r="K820" s="5"/>
      <c r="L820" s="18">
        <v>1</v>
      </c>
      <c r="M820" s="208">
        <v>20.047989771689494</v>
      </c>
      <c r="N820" s="73"/>
      <c r="O820" s="197">
        <f t="shared" si="215"/>
        <v>850.03476631963463</v>
      </c>
      <c r="P820" s="174">
        <v>1.25</v>
      </c>
      <c r="Q820" s="174">
        <f t="shared" si="220"/>
        <v>20.047989771689494</v>
      </c>
      <c r="R820" s="173">
        <f t="shared" si="209"/>
        <v>1062.5434578995432</v>
      </c>
      <c r="S820" s="173">
        <f t="shared" si="221"/>
        <v>212.5086915799086</v>
      </c>
      <c r="T820" s="111"/>
      <c r="U820" s="32">
        <f t="shared" si="218"/>
        <v>0</v>
      </c>
      <c r="V820" s="280">
        <v>1</v>
      </c>
      <c r="W820" s="137"/>
      <c r="X820" s="215"/>
      <c r="Y820" s="20"/>
      <c r="Z820" s="183"/>
    </row>
    <row r="821" spans="1:26" s="3" customFormat="1" ht="12.75" customHeight="1">
      <c r="A821" s="309" t="s">
        <v>2044</v>
      </c>
      <c r="B821" s="314"/>
      <c r="C821" s="314"/>
      <c r="D821" s="311">
        <v>5999076220915</v>
      </c>
      <c r="E821" s="309" t="s">
        <v>341</v>
      </c>
      <c r="F821" s="309"/>
      <c r="G821" s="5" t="s">
        <v>170</v>
      </c>
      <c r="H821" s="92" t="s">
        <v>322</v>
      </c>
      <c r="I821" s="163" t="s">
        <v>325</v>
      </c>
      <c r="J821" s="54" t="s">
        <v>23</v>
      </c>
      <c r="K821" s="5"/>
      <c r="L821" s="18">
        <v>1</v>
      </c>
      <c r="M821" s="208">
        <v>20.047989771689494</v>
      </c>
      <c r="N821" s="73"/>
      <c r="O821" s="197">
        <f t="shared" si="215"/>
        <v>850.03476631963463</v>
      </c>
      <c r="P821" s="174">
        <v>1.25</v>
      </c>
      <c r="Q821" s="174">
        <f t="shared" si="220"/>
        <v>20.047989771689494</v>
      </c>
      <c r="R821" s="173">
        <f t="shared" si="209"/>
        <v>1062.5434578995432</v>
      </c>
      <c r="S821" s="173">
        <f t="shared" si="221"/>
        <v>212.5086915799086</v>
      </c>
      <c r="T821" s="111"/>
      <c r="U821" s="32">
        <f t="shared" si="218"/>
        <v>0</v>
      </c>
      <c r="V821" s="280">
        <v>1</v>
      </c>
      <c r="W821" s="137"/>
      <c r="X821" s="215"/>
      <c r="Y821" s="20"/>
      <c r="Z821" s="183"/>
    </row>
    <row r="822" spans="1:26" s="3" customFormat="1" ht="12.75" customHeight="1">
      <c r="A822" s="309" t="s">
        <v>2045</v>
      </c>
      <c r="B822" s="314"/>
      <c r="C822" s="314"/>
      <c r="D822" s="311">
        <v>5999076220977</v>
      </c>
      <c r="E822" s="309" t="s">
        <v>342</v>
      </c>
      <c r="F822" s="309"/>
      <c r="G822" s="5" t="s">
        <v>170</v>
      </c>
      <c r="H822" s="92" t="s">
        <v>135</v>
      </c>
      <c r="I822" s="163" t="s">
        <v>327</v>
      </c>
      <c r="J822" s="54" t="s">
        <v>25</v>
      </c>
      <c r="K822" s="5"/>
      <c r="L822" s="18">
        <v>1</v>
      </c>
      <c r="M822" s="208">
        <v>20.047989771689494</v>
      </c>
      <c r="N822" s="73"/>
      <c r="O822" s="197">
        <f t="shared" si="215"/>
        <v>850.03476631963463</v>
      </c>
      <c r="P822" s="174">
        <v>1.25</v>
      </c>
      <c r="Q822" s="174">
        <f t="shared" si="220"/>
        <v>20.047989771689494</v>
      </c>
      <c r="R822" s="173">
        <f t="shared" si="209"/>
        <v>1062.5434578995432</v>
      </c>
      <c r="S822" s="173">
        <f t="shared" si="221"/>
        <v>212.5086915799086</v>
      </c>
      <c r="T822" s="111"/>
      <c r="U822" s="32">
        <f t="shared" si="218"/>
        <v>0</v>
      </c>
      <c r="V822" s="280">
        <v>1</v>
      </c>
      <c r="W822" s="137"/>
      <c r="X822" s="215"/>
      <c r="Y822" s="20"/>
      <c r="Z822" s="183"/>
    </row>
    <row r="823" spans="1:26" s="3" customFormat="1" ht="12.75" customHeight="1">
      <c r="A823" s="309" t="s">
        <v>2046</v>
      </c>
      <c r="B823" s="314"/>
      <c r="C823" s="314"/>
      <c r="D823" s="311">
        <v>5999076220960</v>
      </c>
      <c r="E823" s="309" t="s">
        <v>343</v>
      </c>
      <c r="F823" s="309"/>
      <c r="G823" s="5" t="s">
        <v>170</v>
      </c>
      <c r="H823" s="92" t="s">
        <v>135</v>
      </c>
      <c r="I823" s="163" t="s">
        <v>327</v>
      </c>
      <c r="J823" s="54" t="s">
        <v>24</v>
      </c>
      <c r="K823" s="5"/>
      <c r="L823" s="18">
        <v>1</v>
      </c>
      <c r="M823" s="208">
        <v>20.047989771689494</v>
      </c>
      <c r="N823" s="73"/>
      <c r="O823" s="197">
        <f t="shared" si="215"/>
        <v>850.03476631963463</v>
      </c>
      <c r="P823" s="174">
        <v>1.25</v>
      </c>
      <c r="Q823" s="174">
        <f t="shared" si="220"/>
        <v>20.047989771689494</v>
      </c>
      <c r="R823" s="173">
        <f t="shared" ref="R823:R879" si="222">Q823*53</f>
        <v>1062.5434578995432</v>
      </c>
      <c r="S823" s="173">
        <f t="shared" si="221"/>
        <v>212.5086915799086</v>
      </c>
      <c r="T823" s="111"/>
      <c r="U823" s="32">
        <f t="shared" si="218"/>
        <v>0</v>
      </c>
      <c r="V823" s="280">
        <v>1</v>
      </c>
      <c r="W823" s="137"/>
      <c r="X823" s="215"/>
      <c r="Y823" s="20"/>
      <c r="Z823" s="183"/>
    </row>
    <row r="824" spans="1:26" s="3" customFormat="1" ht="12.75" customHeight="1">
      <c r="A824" s="309" t="s">
        <v>2047</v>
      </c>
      <c r="B824" s="314"/>
      <c r="C824" s="314"/>
      <c r="D824" s="311">
        <v>5999076220953</v>
      </c>
      <c r="E824" s="309" t="s">
        <v>344</v>
      </c>
      <c r="F824" s="309"/>
      <c r="G824" s="5" t="s">
        <v>170</v>
      </c>
      <c r="H824" s="92" t="s">
        <v>135</v>
      </c>
      <c r="I824" s="163" t="s">
        <v>327</v>
      </c>
      <c r="J824" s="54" t="s">
        <v>23</v>
      </c>
      <c r="K824" s="5"/>
      <c r="L824" s="18">
        <v>1</v>
      </c>
      <c r="M824" s="208">
        <v>20.047989771689494</v>
      </c>
      <c r="N824" s="73"/>
      <c r="O824" s="197">
        <f t="shared" si="215"/>
        <v>850.03476631963463</v>
      </c>
      <c r="P824" s="174">
        <v>1.25</v>
      </c>
      <c r="Q824" s="174">
        <f t="shared" si="220"/>
        <v>20.047989771689494</v>
      </c>
      <c r="R824" s="173">
        <f t="shared" si="222"/>
        <v>1062.5434578995432</v>
      </c>
      <c r="S824" s="173">
        <f t="shared" si="221"/>
        <v>212.5086915799086</v>
      </c>
      <c r="T824" s="111"/>
      <c r="U824" s="32">
        <f t="shared" si="218"/>
        <v>0</v>
      </c>
      <c r="V824" s="280">
        <v>1</v>
      </c>
      <c r="W824" s="137"/>
      <c r="X824" s="215"/>
      <c r="Y824" s="20"/>
      <c r="Z824" s="183"/>
    </row>
    <row r="825" spans="1:26" s="3" customFormat="1" ht="12.75" customHeight="1">
      <c r="A825" s="309" t="s">
        <v>2048</v>
      </c>
      <c r="B825" s="314"/>
      <c r="C825" s="314"/>
      <c r="D825" s="311">
        <v>5999076220946</v>
      </c>
      <c r="E825" s="309" t="s">
        <v>345</v>
      </c>
      <c r="F825" s="309"/>
      <c r="G825" s="5" t="s">
        <v>170</v>
      </c>
      <c r="H825" s="92" t="s">
        <v>135</v>
      </c>
      <c r="I825" s="163" t="s">
        <v>327</v>
      </c>
      <c r="J825" s="54" t="s">
        <v>112</v>
      </c>
      <c r="K825" s="5"/>
      <c r="L825" s="18">
        <v>1</v>
      </c>
      <c r="M825" s="208">
        <v>20.047989771689494</v>
      </c>
      <c r="N825" s="73"/>
      <c r="O825" s="197">
        <f t="shared" si="215"/>
        <v>850.03476631963463</v>
      </c>
      <c r="P825" s="174">
        <v>1.25</v>
      </c>
      <c r="Q825" s="174">
        <f t="shared" si="220"/>
        <v>20.047989771689494</v>
      </c>
      <c r="R825" s="173">
        <f t="shared" si="222"/>
        <v>1062.5434578995432</v>
      </c>
      <c r="S825" s="173">
        <f t="shared" si="221"/>
        <v>212.5086915799086</v>
      </c>
      <c r="T825" s="111"/>
      <c r="U825" s="32">
        <f t="shared" si="218"/>
        <v>0</v>
      </c>
      <c r="V825" s="280">
        <v>1</v>
      </c>
      <c r="W825" s="137"/>
      <c r="X825" s="215"/>
      <c r="Y825" s="20"/>
      <c r="Z825" s="183"/>
    </row>
    <row r="826" spans="1:26" s="3" customFormat="1" ht="12.75" customHeight="1">
      <c r="A826" s="309" t="s">
        <v>2049</v>
      </c>
      <c r="B826" s="314"/>
      <c r="C826" s="314"/>
      <c r="D826" s="311">
        <v>5999076221103</v>
      </c>
      <c r="E826" s="309" t="s">
        <v>346</v>
      </c>
      <c r="F826" s="309"/>
      <c r="G826" s="5" t="s">
        <v>170</v>
      </c>
      <c r="H826" s="92" t="s">
        <v>67</v>
      </c>
      <c r="I826" s="163" t="s">
        <v>328</v>
      </c>
      <c r="J826" s="54" t="s">
        <v>23</v>
      </c>
      <c r="K826" s="5"/>
      <c r="L826" s="18">
        <v>1</v>
      </c>
      <c r="M826" s="208">
        <v>20.047989771689494</v>
      </c>
      <c r="N826" s="73"/>
      <c r="O826" s="197">
        <f t="shared" si="215"/>
        <v>850.03476631963463</v>
      </c>
      <c r="P826" s="174">
        <v>1.25</v>
      </c>
      <c r="Q826" s="174">
        <f t="shared" si="220"/>
        <v>20.047989771689494</v>
      </c>
      <c r="R826" s="173">
        <f t="shared" si="222"/>
        <v>1062.5434578995432</v>
      </c>
      <c r="S826" s="173">
        <f t="shared" si="221"/>
        <v>212.5086915799086</v>
      </c>
      <c r="T826" s="111"/>
      <c r="U826" s="32">
        <f t="shared" si="218"/>
        <v>0</v>
      </c>
      <c r="V826" s="280">
        <v>1</v>
      </c>
      <c r="W826" s="137"/>
      <c r="X826" s="215"/>
      <c r="Y826" s="20"/>
      <c r="Z826" s="183"/>
    </row>
    <row r="827" spans="1:26" s="3" customFormat="1" ht="12.75" customHeight="1">
      <c r="A827" s="309" t="s">
        <v>2050</v>
      </c>
      <c r="B827" s="314"/>
      <c r="C827" s="314"/>
      <c r="D827" s="311">
        <v>5999076221011</v>
      </c>
      <c r="E827" s="309" t="s">
        <v>347</v>
      </c>
      <c r="F827" s="309"/>
      <c r="G827" s="5" t="s">
        <v>170</v>
      </c>
      <c r="H827" s="92" t="s">
        <v>67</v>
      </c>
      <c r="I827" s="163" t="s">
        <v>329</v>
      </c>
      <c r="J827" s="54" t="s">
        <v>25</v>
      </c>
      <c r="K827" s="5"/>
      <c r="L827" s="18">
        <v>1</v>
      </c>
      <c r="M827" s="208">
        <v>20.047989771689494</v>
      </c>
      <c r="N827" s="73"/>
      <c r="O827" s="197">
        <f t="shared" si="215"/>
        <v>850.03476631963463</v>
      </c>
      <c r="P827" s="174">
        <v>1.25</v>
      </c>
      <c r="Q827" s="174">
        <f t="shared" si="220"/>
        <v>20.047989771689494</v>
      </c>
      <c r="R827" s="173">
        <f t="shared" si="222"/>
        <v>1062.5434578995432</v>
      </c>
      <c r="S827" s="173">
        <f t="shared" si="221"/>
        <v>212.5086915799086</v>
      </c>
      <c r="T827" s="111"/>
      <c r="U827" s="32">
        <f t="shared" si="218"/>
        <v>0</v>
      </c>
      <c r="V827" s="280">
        <v>1</v>
      </c>
      <c r="W827" s="137"/>
      <c r="X827" s="215"/>
      <c r="Y827" s="20"/>
      <c r="Z827" s="183"/>
    </row>
    <row r="828" spans="1:26" s="3" customFormat="1" ht="12.75" customHeight="1">
      <c r="A828" s="309" t="s">
        <v>2051</v>
      </c>
      <c r="B828" s="314"/>
      <c r="C828" s="314"/>
      <c r="D828" s="311">
        <v>5999076221004</v>
      </c>
      <c r="E828" s="309" t="s">
        <v>348</v>
      </c>
      <c r="F828" s="309"/>
      <c r="G828" s="5" t="s">
        <v>170</v>
      </c>
      <c r="H828" s="92" t="s">
        <v>67</v>
      </c>
      <c r="I828" s="163" t="s">
        <v>329</v>
      </c>
      <c r="J828" s="54" t="s">
        <v>24</v>
      </c>
      <c r="K828" s="5"/>
      <c r="L828" s="18">
        <v>1</v>
      </c>
      <c r="M828" s="208">
        <v>20.047989771689494</v>
      </c>
      <c r="N828" s="73"/>
      <c r="O828" s="197">
        <f t="shared" si="215"/>
        <v>850.03476631963463</v>
      </c>
      <c r="P828" s="174">
        <v>1.25</v>
      </c>
      <c r="Q828" s="174">
        <f t="shared" si="220"/>
        <v>20.047989771689494</v>
      </c>
      <c r="R828" s="173">
        <f t="shared" si="222"/>
        <v>1062.5434578995432</v>
      </c>
      <c r="S828" s="173">
        <f t="shared" si="221"/>
        <v>212.5086915799086</v>
      </c>
      <c r="T828" s="111"/>
      <c r="U828" s="32">
        <f t="shared" si="218"/>
        <v>0</v>
      </c>
      <c r="V828" s="280">
        <v>1</v>
      </c>
      <c r="W828" s="137"/>
      <c r="X828" s="215"/>
      <c r="Y828" s="20"/>
      <c r="Z828" s="183"/>
    </row>
    <row r="829" spans="1:26" s="3" customFormat="1" ht="12.75" customHeight="1">
      <c r="A829" s="309" t="s">
        <v>2052</v>
      </c>
      <c r="B829" s="314"/>
      <c r="C829" s="314"/>
      <c r="D829" s="311">
        <v>5999076220991</v>
      </c>
      <c r="E829" s="309" t="s">
        <v>349</v>
      </c>
      <c r="F829" s="309"/>
      <c r="G829" s="5" t="s">
        <v>170</v>
      </c>
      <c r="H829" s="92" t="s">
        <v>67</v>
      </c>
      <c r="I829" s="163" t="s">
        <v>329</v>
      </c>
      <c r="J829" s="54" t="s">
        <v>23</v>
      </c>
      <c r="K829" s="5"/>
      <c r="L829" s="18">
        <v>1</v>
      </c>
      <c r="M829" s="208">
        <v>20.047989771689494</v>
      </c>
      <c r="N829" s="73"/>
      <c r="O829" s="197">
        <f t="shared" si="215"/>
        <v>850.03476631963463</v>
      </c>
      <c r="P829" s="174">
        <v>1.25</v>
      </c>
      <c r="Q829" s="174">
        <f t="shared" si="220"/>
        <v>20.047989771689494</v>
      </c>
      <c r="R829" s="173">
        <f t="shared" si="222"/>
        <v>1062.5434578995432</v>
      </c>
      <c r="S829" s="173">
        <f t="shared" si="221"/>
        <v>212.5086915799086</v>
      </c>
      <c r="T829" s="111"/>
      <c r="U829" s="32">
        <f t="shared" si="218"/>
        <v>0</v>
      </c>
      <c r="V829" s="280">
        <v>1</v>
      </c>
      <c r="W829" s="137"/>
      <c r="X829" s="215"/>
      <c r="Y829" s="20"/>
      <c r="Z829" s="183"/>
    </row>
    <row r="830" spans="1:26" s="3" customFormat="1" ht="12.75" customHeight="1">
      <c r="A830" s="309" t="s">
        <v>2053</v>
      </c>
      <c r="B830" s="314"/>
      <c r="C830" s="314"/>
      <c r="D830" s="311">
        <v>5999076220984</v>
      </c>
      <c r="E830" s="309" t="s">
        <v>350</v>
      </c>
      <c r="F830" s="309"/>
      <c r="G830" s="5" t="s">
        <v>170</v>
      </c>
      <c r="H830" s="92" t="s">
        <v>67</v>
      </c>
      <c r="I830" s="163" t="s">
        <v>329</v>
      </c>
      <c r="J830" s="54" t="s">
        <v>112</v>
      </c>
      <c r="K830" s="5"/>
      <c r="L830" s="18">
        <v>1</v>
      </c>
      <c r="M830" s="208">
        <v>20.047989771689494</v>
      </c>
      <c r="N830" s="73"/>
      <c r="O830" s="197">
        <f t="shared" si="215"/>
        <v>850.03476631963463</v>
      </c>
      <c r="P830" s="174">
        <v>1.25</v>
      </c>
      <c r="Q830" s="174">
        <f t="shared" ref="Q830:Q834" si="223">M830*0.8*P830</f>
        <v>20.047989771689494</v>
      </c>
      <c r="R830" s="173">
        <f t="shared" si="222"/>
        <v>1062.5434578995432</v>
      </c>
      <c r="S830" s="173">
        <f t="shared" si="221"/>
        <v>212.5086915799086</v>
      </c>
      <c r="T830" s="111"/>
      <c r="U830" s="32">
        <f t="shared" si="218"/>
        <v>0</v>
      </c>
      <c r="V830" s="280">
        <v>1</v>
      </c>
      <c r="W830" s="137"/>
      <c r="X830" s="215"/>
      <c r="Y830" s="20"/>
      <c r="Z830" s="183"/>
    </row>
    <row r="831" spans="1:26" s="3" customFormat="1" ht="12.75" customHeight="1">
      <c r="A831" s="309" t="s">
        <v>2054</v>
      </c>
      <c r="B831" s="314"/>
      <c r="C831" s="314"/>
      <c r="D831" s="311">
        <v>5999076220809</v>
      </c>
      <c r="E831" s="309" t="s">
        <v>351</v>
      </c>
      <c r="F831" s="309"/>
      <c r="G831" s="5" t="s">
        <v>170</v>
      </c>
      <c r="H831" s="92" t="s">
        <v>330</v>
      </c>
      <c r="I831" s="163" t="s">
        <v>331</v>
      </c>
      <c r="J831" s="54" t="s">
        <v>24</v>
      </c>
      <c r="K831" s="5"/>
      <c r="L831" s="18">
        <v>1</v>
      </c>
      <c r="M831" s="208">
        <v>25.057857168949774</v>
      </c>
      <c r="N831" s="73"/>
      <c r="O831" s="197">
        <f t="shared" si="215"/>
        <v>1062.4531439634704</v>
      </c>
      <c r="P831" s="174">
        <v>1.2500000000000002</v>
      </c>
      <c r="Q831" s="174">
        <f t="shared" si="223"/>
        <v>25.057857168949781</v>
      </c>
      <c r="R831" s="173">
        <f t="shared" si="222"/>
        <v>1328.0664299543384</v>
      </c>
      <c r="S831" s="173">
        <f t="shared" si="221"/>
        <v>265.61328599086801</v>
      </c>
      <c r="T831" s="111"/>
      <c r="U831" s="32">
        <f t="shared" si="218"/>
        <v>0</v>
      </c>
      <c r="V831" s="280">
        <v>1</v>
      </c>
      <c r="W831" s="137"/>
      <c r="X831" s="215"/>
      <c r="Y831" s="20"/>
      <c r="Z831" s="183"/>
    </row>
    <row r="832" spans="1:26" s="3" customFormat="1" ht="12.75" customHeight="1">
      <c r="A832" s="309" t="s">
        <v>2055</v>
      </c>
      <c r="B832" s="314"/>
      <c r="C832" s="314"/>
      <c r="D832" s="311">
        <v>5999076220823</v>
      </c>
      <c r="E832" s="309" t="s">
        <v>352</v>
      </c>
      <c r="F832" s="309"/>
      <c r="G832" s="5" t="s">
        <v>170</v>
      </c>
      <c r="H832" s="92" t="s">
        <v>135</v>
      </c>
      <c r="I832" s="163" t="s">
        <v>332</v>
      </c>
      <c r="J832" s="54" t="s">
        <v>112</v>
      </c>
      <c r="K832" s="5"/>
      <c r="L832" s="18">
        <v>1</v>
      </c>
      <c r="M832" s="208">
        <v>20.047989771689494</v>
      </c>
      <c r="N832" s="73"/>
      <c r="O832" s="197">
        <f t="shared" si="215"/>
        <v>850.03476631963463</v>
      </c>
      <c r="P832" s="174">
        <v>1.25</v>
      </c>
      <c r="Q832" s="174">
        <f t="shared" si="223"/>
        <v>20.047989771689494</v>
      </c>
      <c r="R832" s="173">
        <f t="shared" si="222"/>
        <v>1062.5434578995432</v>
      </c>
      <c r="S832" s="173">
        <f t="shared" si="221"/>
        <v>212.5086915799086</v>
      </c>
      <c r="T832" s="111"/>
      <c r="U832" s="32">
        <f t="shared" si="218"/>
        <v>0</v>
      </c>
      <c r="V832" s="280">
        <v>1</v>
      </c>
      <c r="W832" s="137"/>
      <c r="X832" s="215"/>
      <c r="Y832" s="20"/>
      <c r="Z832" s="183"/>
    </row>
    <row r="833" spans="1:26" s="3" customFormat="1" ht="12.75" customHeight="1">
      <c r="A833" s="309" t="s">
        <v>2056</v>
      </c>
      <c r="B833" s="314"/>
      <c r="C833" s="314"/>
      <c r="D833" s="311">
        <v>5999076217397</v>
      </c>
      <c r="E833" s="309" t="s">
        <v>353</v>
      </c>
      <c r="F833" s="309"/>
      <c r="G833" s="5" t="s">
        <v>170</v>
      </c>
      <c r="H833" s="92" t="s">
        <v>355</v>
      </c>
      <c r="I833" s="163" t="s">
        <v>333</v>
      </c>
      <c r="J833" s="54" t="s">
        <v>23</v>
      </c>
      <c r="K833" s="5"/>
      <c r="L833" s="18">
        <v>1</v>
      </c>
      <c r="M833" s="208">
        <v>30.06772456621005</v>
      </c>
      <c r="N833" s="73"/>
      <c r="O833" s="197">
        <f t="shared" si="215"/>
        <v>1274.871521607306</v>
      </c>
      <c r="P833" s="174">
        <v>1.25</v>
      </c>
      <c r="Q833" s="174">
        <f t="shared" si="223"/>
        <v>30.067724566210053</v>
      </c>
      <c r="R833" s="173">
        <f t="shared" si="222"/>
        <v>1593.5894020091328</v>
      </c>
      <c r="S833" s="173">
        <f t="shared" si="221"/>
        <v>318.71788040182673</v>
      </c>
      <c r="T833" s="111"/>
      <c r="U833" s="32">
        <f t="shared" si="218"/>
        <v>0</v>
      </c>
      <c r="V833" s="280">
        <v>1</v>
      </c>
      <c r="W833" s="137"/>
      <c r="X833" s="215"/>
      <c r="Y833" s="20"/>
      <c r="Z833" s="183"/>
    </row>
    <row r="834" spans="1:26" s="3" customFormat="1" ht="12.75" customHeight="1">
      <c r="A834" s="309" t="s">
        <v>2057</v>
      </c>
      <c r="B834" s="314"/>
      <c r="C834" s="314"/>
      <c r="D834" s="311">
        <v>5999076217656</v>
      </c>
      <c r="E834" s="309" t="s">
        <v>354</v>
      </c>
      <c r="F834" s="309"/>
      <c r="G834" s="5" t="s">
        <v>170</v>
      </c>
      <c r="H834" s="92" t="s">
        <v>326</v>
      </c>
      <c r="I834" s="163" t="s">
        <v>334</v>
      </c>
      <c r="J834" s="54" t="s">
        <v>24</v>
      </c>
      <c r="K834" s="5"/>
      <c r="L834" s="18">
        <v>1</v>
      </c>
      <c r="M834" s="208">
        <v>25.057857168949774</v>
      </c>
      <c r="N834" s="73"/>
      <c r="O834" s="197">
        <f t="shared" si="215"/>
        <v>1062.4531439634704</v>
      </c>
      <c r="P834" s="174">
        <v>1.2500000000000002</v>
      </c>
      <c r="Q834" s="174">
        <f t="shared" si="223"/>
        <v>25.057857168949781</v>
      </c>
      <c r="R834" s="173">
        <f t="shared" si="222"/>
        <v>1328.0664299543384</v>
      </c>
      <c r="S834" s="173">
        <f t="shared" si="221"/>
        <v>265.61328599086801</v>
      </c>
      <c r="T834" s="111"/>
      <c r="U834" s="32">
        <f t="shared" si="218"/>
        <v>0</v>
      </c>
      <c r="V834" s="280">
        <v>1</v>
      </c>
      <c r="W834" s="137"/>
      <c r="X834" s="215"/>
      <c r="Y834" s="20"/>
      <c r="Z834" s="183"/>
    </row>
    <row r="835" spans="1:26" s="42" customFormat="1" ht="12.75" customHeight="1">
      <c r="A835" s="309"/>
      <c r="B835" s="314"/>
      <c r="C835" s="314"/>
      <c r="D835" s="311"/>
      <c r="E835" s="309"/>
      <c r="F835" s="309"/>
      <c r="G835" s="330"/>
      <c r="H835" s="114"/>
      <c r="I835" s="330" t="s">
        <v>98</v>
      </c>
      <c r="J835" s="331" t="s">
        <v>97</v>
      </c>
      <c r="K835" s="332"/>
      <c r="L835" s="118"/>
      <c r="M835" s="120"/>
      <c r="N835" s="120"/>
      <c r="O835" s="197"/>
      <c r="P835" s="173"/>
      <c r="Q835" s="174"/>
      <c r="R835" s="173">
        <f t="shared" si="222"/>
        <v>0</v>
      </c>
      <c r="S835" s="173"/>
      <c r="T835" s="111"/>
      <c r="U835" s="32">
        <f t="shared" si="218"/>
        <v>0</v>
      </c>
      <c r="V835" s="280"/>
      <c r="W835" s="137"/>
      <c r="X835" s="229"/>
      <c r="Y835" s="202"/>
      <c r="Z835" s="184"/>
    </row>
    <row r="836" spans="1:26" s="46" customFormat="1" ht="12.75" customHeight="1">
      <c r="A836" s="309" t="s">
        <v>2058</v>
      </c>
      <c r="B836" s="310"/>
      <c r="C836" s="310"/>
      <c r="D836" s="311">
        <v>5999100025158</v>
      </c>
      <c r="E836" s="318">
        <v>96015020200</v>
      </c>
      <c r="F836" s="315">
        <v>2008111000</v>
      </c>
      <c r="G836" s="91" t="s">
        <v>89</v>
      </c>
      <c r="H836" s="8" t="s">
        <v>1328</v>
      </c>
      <c r="I836" s="313" t="s">
        <v>749</v>
      </c>
      <c r="J836" s="106" t="s">
        <v>580</v>
      </c>
      <c r="K836" s="82" t="s">
        <v>451</v>
      </c>
      <c r="L836" s="77">
        <v>15</v>
      </c>
      <c r="M836" s="206">
        <v>6.4972602739726026</v>
      </c>
      <c r="N836" s="289"/>
      <c r="O836" s="197">
        <f t="shared" ref="O836:O907" si="224">(M836+M836*N836)*$Y$3*(1-$Y$2/100)</f>
        <v>275.4838356164384</v>
      </c>
      <c r="P836" s="174">
        <v>1.6</v>
      </c>
      <c r="Q836" s="174">
        <f t="shared" ref="Q836:Q859" si="225">M836*0.8*P836</f>
        <v>8.3164931506849324</v>
      </c>
      <c r="R836" s="173">
        <f t="shared" si="222"/>
        <v>440.77413698630141</v>
      </c>
      <c r="S836" s="173">
        <f t="shared" ref="S836:S859" si="226">R836-O836</f>
        <v>165.29030136986302</v>
      </c>
      <c r="T836" s="111"/>
      <c r="U836" s="32">
        <f t="shared" si="218"/>
        <v>0</v>
      </c>
      <c r="V836" s="280"/>
      <c r="W836" s="137"/>
      <c r="X836" s="227"/>
      <c r="Y836" s="20"/>
      <c r="Z836" s="177"/>
    </row>
    <row r="837" spans="1:26" s="46" customFormat="1" ht="12.75" customHeight="1">
      <c r="A837" s="309" t="s">
        <v>2059</v>
      </c>
      <c r="B837" s="310"/>
      <c r="C837" s="310"/>
      <c r="D837" s="311">
        <v>5999100025134</v>
      </c>
      <c r="E837" s="318">
        <v>96015020100</v>
      </c>
      <c r="F837" s="315">
        <v>2008111000</v>
      </c>
      <c r="G837" s="91" t="s">
        <v>89</v>
      </c>
      <c r="H837" s="8" t="s">
        <v>1328</v>
      </c>
      <c r="I837" s="313" t="s">
        <v>749</v>
      </c>
      <c r="J837" s="106" t="s">
        <v>580</v>
      </c>
      <c r="K837" s="82" t="s">
        <v>450</v>
      </c>
      <c r="L837" s="77">
        <v>15</v>
      </c>
      <c r="M837" s="206">
        <v>6.4972602739726026</v>
      </c>
      <c r="N837" s="289"/>
      <c r="O837" s="197">
        <f t="shared" si="224"/>
        <v>275.4838356164384</v>
      </c>
      <c r="P837" s="174">
        <v>1.6</v>
      </c>
      <c r="Q837" s="174">
        <f t="shared" si="225"/>
        <v>8.3164931506849324</v>
      </c>
      <c r="R837" s="173">
        <f t="shared" si="222"/>
        <v>440.77413698630141</v>
      </c>
      <c r="S837" s="173">
        <f t="shared" si="226"/>
        <v>165.29030136986302</v>
      </c>
      <c r="T837" s="111"/>
      <c r="U837" s="32">
        <f t="shared" si="218"/>
        <v>0</v>
      </c>
      <c r="V837" s="280"/>
      <c r="W837" s="137"/>
      <c r="X837" s="227"/>
      <c r="Y837" s="20"/>
      <c r="Z837" s="151"/>
    </row>
    <row r="838" spans="1:26" s="46" customFormat="1" ht="12.75" customHeight="1">
      <c r="A838" s="309" t="s">
        <v>2060</v>
      </c>
      <c r="B838" s="310"/>
      <c r="C838" s="310"/>
      <c r="D838" s="311">
        <v>5999100025141</v>
      </c>
      <c r="E838" s="318">
        <v>96015010200</v>
      </c>
      <c r="F838" s="315">
        <v>2008111000</v>
      </c>
      <c r="G838" s="91" t="s">
        <v>89</v>
      </c>
      <c r="H838" s="8" t="s">
        <v>1328</v>
      </c>
      <c r="I838" s="313" t="s">
        <v>749</v>
      </c>
      <c r="J838" s="106" t="s">
        <v>594</v>
      </c>
      <c r="K838" s="82" t="s">
        <v>451</v>
      </c>
      <c r="L838" s="77">
        <v>6</v>
      </c>
      <c r="M838" s="206">
        <v>12.734630136986299</v>
      </c>
      <c r="N838" s="289"/>
      <c r="O838" s="197">
        <f t="shared" si="224"/>
        <v>539.94831780821903</v>
      </c>
      <c r="P838" s="174">
        <v>1.35</v>
      </c>
      <c r="Q838" s="174">
        <f t="shared" si="225"/>
        <v>13.753400547945205</v>
      </c>
      <c r="R838" s="173">
        <f t="shared" si="222"/>
        <v>728.9302290410958</v>
      </c>
      <c r="S838" s="173">
        <f t="shared" si="226"/>
        <v>188.98191123287677</v>
      </c>
      <c r="T838" s="111"/>
      <c r="U838" s="32">
        <f t="shared" si="218"/>
        <v>0</v>
      </c>
      <c r="V838" s="280"/>
      <c r="W838" s="137"/>
      <c r="X838" s="227"/>
      <c r="Y838" s="20"/>
      <c r="Z838" s="178"/>
    </row>
    <row r="839" spans="1:26" s="46" customFormat="1" ht="12.75" customHeight="1">
      <c r="A839" s="309" t="s">
        <v>2061</v>
      </c>
      <c r="B839" s="310"/>
      <c r="C839" s="310"/>
      <c r="D839" s="311">
        <v>5999100025127</v>
      </c>
      <c r="E839" s="318">
        <v>96015010100</v>
      </c>
      <c r="F839" s="315">
        <v>2008111000</v>
      </c>
      <c r="G839" s="91" t="s">
        <v>89</v>
      </c>
      <c r="H839" s="8" t="s">
        <v>1328</v>
      </c>
      <c r="I839" s="313" t="s">
        <v>749</v>
      </c>
      <c r="J839" s="106" t="s">
        <v>594</v>
      </c>
      <c r="K839" s="82" t="s">
        <v>450</v>
      </c>
      <c r="L839" s="77">
        <v>6</v>
      </c>
      <c r="M839" s="206">
        <v>12.734630136986299</v>
      </c>
      <c r="N839" s="289"/>
      <c r="O839" s="197">
        <f t="shared" si="224"/>
        <v>539.94831780821903</v>
      </c>
      <c r="P839" s="174">
        <v>1.35</v>
      </c>
      <c r="Q839" s="174">
        <f t="shared" si="225"/>
        <v>13.753400547945205</v>
      </c>
      <c r="R839" s="173">
        <f t="shared" si="222"/>
        <v>728.9302290410958</v>
      </c>
      <c r="S839" s="173">
        <f t="shared" si="226"/>
        <v>188.98191123287677</v>
      </c>
      <c r="T839" s="111"/>
      <c r="U839" s="32">
        <f t="shared" si="218"/>
        <v>0</v>
      </c>
      <c r="V839" s="280"/>
      <c r="W839" s="137"/>
      <c r="X839" s="227"/>
      <c r="Y839" s="20"/>
      <c r="Z839" s="178"/>
    </row>
    <row r="840" spans="1:26" s="44" customFormat="1" ht="12.75" customHeight="1">
      <c r="A840" s="309" t="s">
        <v>2062</v>
      </c>
      <c r="B840" s="310"/>
      <c r="C840" s="310"/>
      <c r="D840" s="311">
        <v>5999100025318</v>
      </c>
      <c r="E840" s="318">
        <v>96003010220</v>
      </c>
      <c r="F840" s="318">
        <v>1904201000</v>
      </c>
      <c r="G840" s="129" t="s">
        <v>89</v>
      </c>
      <c r="H840" s="8" t="s">
        <v>786</v>
      </c>
      <c r="I840" s="333" t="s">
        <v>179</v>
      </c>
      <c r="J840" s="105" t="s">
        <v>617</v>
      </c>
      <c r="K840" s="43" t="s">
        <v>180</v>
      </c>
      <c r="L840" s="15">
        <v>15</v>
      </c>
      <c r="M840" s="206">
        <v>18.192328767123286</v>
      </c>
      <c r="N840" s="76"/>
      <c r="O840" s="197">
        <f t="shared" si="224"/>
        <v>771.35473972602733</v>
      </c>
      <c r="P840" s="174">
        <v>1.3</v>
      </c>
      <c r="Q840" s="174">
        <f t="shared" si="225"/>
        <v>18.920021917808221</v>
      </c>
      <c r="R840" s="173">
        <f t="shared" si="222"/>
        <v>1002.7611616438357</v>
      </c>
      <c r="S840" s="173">
        <f t="shared" si="226"/>
        <v>231.40642191780842</v>
      </c>
      <c r="T840" s="153"/>
      <c r="U840" s="32">
        <f t="shared" si="218"/>
        <v>0</v>
      </c>
      <c r="V840" s="280">
        <v>13</v>
      </c>
      <c r="W840" s="133" t="s">
        <v>249</v>
      </c>
      <c r="X840" s="215"/>
      <c r="Y840" s="74">
        <v>46813</v>
      </c>
      <c r="Z840" s="182"/>
    </row>
    <row r="841" spans="1:26" s="47" customFormat="1" ht="12.75" customHeight="1">
      <c r="A841" s="309" t="s">
        <v>2063</v>
      </c>
      <c r="B841" s="310"/>
      <c r="C841" s="310"/>
      <c r="D841" s="311">
        <v>5999100026254</v>
      </c>
      <c r="E841" s="318">
        <v>96004010220</v>
      </c>
      <c r="F841" s="318">
        <v>1901200000</v>
      </c>
      <c r="G841" s="129" t="s">
        <v>89</v>
      </c>
      <c r="H841" s="8" t="s">
        <v>784</v>
      </c>
      <c r="I841" s="313" t="s">
        <v>39</v>
      </c>
      <c r="J841" s="105" t="s">
        <v>652</v>
      </c>
      <c r="K841" s="43" t="s">
        <v>144</v>
      </c>
      <c r="L841" s="15">
        <v>6</v>
      </c>
      <c r="M841" s="206">
        <v>26.851877260273969</v>
      </c>
      <c r="N841" s="289"/>
      <c r="O841" s="197">
        <f t="shared" si="224"/>
        <v>1138.5195958356164</v>
      </c>
      <c r="P841" s="174">
        <v>1.25</v>
      </c>
      <c r="Q841" s="174">
        <f t="shared" si="225"/>
        <v>26.851877260273973</v>
      </c>
      <c r="R841" s="173">
        <f t="shared" si="222"/>
        <v>1423.1494947945205</v>
      </c>
      <c r="S841" s="173">
        <f t="shared" si="226"/>
        <v>284.62989895890405</v>
      </c>
      <c r="T841" s="111"/>
      <c r="U841" s="32">
        <f t="shared" si="218"/>
        <v>0</v>
      </c>
      <c r="V841" s="280"/>
      <c r="W841" s="133" t="s">
        <v>249</v>
      </c>
      <c r="X841" s="215"/>
      <c r="Y841" s="20"/>
      <c r="Z841" s="177"/>
    </row>
    <row r="842" spans="1:26" s="47" customFormat="1" ht="12.75" customHeight="1">
      <c r="A842" s="309" t="s">
        <v>2064</v>
      </c>
      <c r="B842" s="310"/>
      <c r="C842" s="310"/>
      <c r="D842" s="311">
        <v>5999100026261</v>
      </c>
      <c r="E842" s="318">
        <v>96004010520</v>
      </c>
      <c r="F842" s="315">
        <v>1901200000</v>
      </c>
      <c r="G842" s="129" t="s">
        <v>89</v>
      </c>
      <c r="H842" s="8" t="s">
        <v>784</v>
      </c>
      <c r="I842" s="333" t="s">
        <v>39</v>
      </c>
      <c r="J842" s="105" t="s">
        <v>652</v>
      </c>
      <c r="K842" s="43" t="s">
        <v>40</v>
      </c>
      <c r="L842" s="15">
        <v>6</v>
      </c>
      <c r="M842" s="206">
        <v>26.851877260273969</v>
      </c>
      <c r="N842" s="73"/>
      <c r="O842" s="197">
        <f t="shared" si="224"/>
        <v>1138.5195958356164</v>
      </c>
      <c r="P842" s="174">
        <v>1.25</v>
      </c>
      <c r="Q842" s="174">
        <f t="shared" si="225"/>
        <v>26.851877260273973</v>
      </c>
      <c r="R842" s="173">
        <f t="shared" si="222"/>
        <v>1423.1494947945205</v>
      </c>
      <c r="S842" s="173">
        <f t="shared" si="226"/>
        <v>284.62989895890405</v>
      </c>
      <c r="T842" s="111"/>
      <c r="U842" s="32">
        <f t="shared" si="218"/>
        <v>0</v>
      </c>
      <c r="V842" s="280">
        <v>3</v>
      </c>
      <c r="W842" s="133" t="s">
        <v>249</v>
      </c>
      <c r="X842" s="215"/>
      <c r="Y842" s="20">
        <v>46478</v>
      </c>
      <c r="Z842" s="199"/>
    </row>
    <row r="843" spans="1:26" s="47" customFormat="1" ht="12.75" customHeight="1">
      <c r="A843" s="309" t="s">
        <v>2065</v>
      </c>
      <c r="B843" s="310"/>
      <c r="C843" s="310"/>
      <c r="D843" s="311">
        <v>5999100026247</v>
      </c>
      <c r="E843" s="318">
        <v>96004010020</v>
      </c>
      <c r="F843" s="318">
        <v>2106909200</v>
      </c>
      <c r="G843" s="129" t="s">
        <v>89</v>
      </c>
      <c r="H843" s="8" t="s">
        <v>784</v>
      </c>
      <c r="I843" s="313" t="s">
        <v>39</v>
      </c>
      <c r="J843" s="105" t="s">
        <v>652</v>
      </c>
      <c r="K843" s="43" t="s">
        <v>12</v>
      </c>
      <c r="L843" s="15">
        <v>6</v>
      </c>
      <c r="M843" s="206">
        <v>26.851877260273969</v>
      </c>
      <c r="N843" s="289"/>
      <c r="O843" s="197">
        <f t="shared" si="224"/>
        <v>1138.5195958356164</v>
      </c>
      <c r="P843" s="174">
        <v>1.25</v>
      </c>
      <c r="Q843" s="174">
        <f t="shared" si="225"/>
        <v>26.851877260273973</v>
      </c>
      <c r="R843" s="173">
        <f t="shared" si="222"/>
        <v>1423.1494947945205</v>
      </c>
      <c r="S843" s="173">
        <f t="shared" si="226"/>
        <v>284.62989895890405</v>
      </c>
      <c r="T843" s="111"/>
      <c r="U843" s="32">
        <f t="shared" si="218"/>
        <v>0</v>
      </c>
      <c r="V843" s="280"/>
      <c r="W843" s="137"/>
      <c r="X843" s="215"/>
      <c r="Y843" s="35"/>
      <c r="Z843" s="177"/>
    </row>
    <row r="844" spans="1:26" s="44" customFormat="1" ht="12.75" customHeight="1">
      <c r="A844" s="309" t="s">
        <v>2066</v>
      </c>
      <c r="B844" s="310"/>
      <c r="C844" s="310"/>
      <c r="D844" s="311">
        <v>5999100025172</v>
      </c>
      <c r="E844" s="318">
        <v>96005010220</v>
      </c>
      <c r="F844" s="315">
        <v>1806909000</v>
      </c>
      <c r="G844" s="129" t="s">
        <v>89</v>
      </c>
      <c r="H844" s="8" t="s">
        <v>785</v>
      </c>
      <c r="I844" s="313" t="s">
        <v>172</v>
      </c>
      <c r="J844" s="288" t="s">
        <v>580</v>
      </c>
      <c r="K844" s="82" t="s">
        <v>473</v>
      </c>
      <c r="L844" s="77">
        <v>15</v>
      </c>
      <c r="M844" s="206">
        <v>23.390136986301375</v>
      </c>
      <c r="N844" s="289"/>
      <c r="O844" s="197">
        <f t="shared" si="224"/>
        <v>991.74180821917844</v>
      </c>
      <c r="P844" s="174">
        <v>1.25</v>
      </c>
      <c r="Q844" s="174">
        <f t="shared" si="225"/>
        <v>23.390136986301378</v>
      </c>
      <c r="R844" s="173">
        <f t="shared" si="222"/>
        <v>1239.6772602739732</v>
      </c>
      <c r="S844" s="173">
        <f t="shared" si="226"/>
        <v>247.93545205479472</v>
      </c>
      <c r="T844" s="153"/>
      <c r="U844" s="32">
        <f t="shared" si="218"/>
        <v>0</v>
      </c>
      <c r="V844" s="280"/>
      <c r="W844" s="133" t="s">
        <v>249</v>
      </c>
      <c r="X844" s="227"/>
      <c r="Y844" s="35"/>
      <c r="Z844" s="177"/>
    </row>
    <row r="845" spans="1:26" s="44" customFormat="1" ht="12.75" customHeight="1">
      <c r="A845" s="309" t="s">
        <v>2067</v>
      </c>
      <c r="B845" s="310"/>
      <c r="C845" s="310"/>
      <c r="D845" s="311">
        <v>5999100025189</v>
      </c>
      <c r="E845" s="318">
        <v>96005010420</v>
      </c>
      <c r="F845" s="318">
        <v>1901909900</v>
      </c>
      <c r="G845" s="129" t="s">
        <v>89</v>
      </c>
      <c r="H845" s="8" t="s">
        <v>785</v>
      </c>
      <c r="I845" s="333" t="s">
        <v>172</v>
      </c>
      <c r="J845" s="288" t="s">
        <v>580</v>
      </c>
      <c r="K845" s="82" t="s">
        <v>173</v>
      </c>
      <c r="L845" s="77">
        <v>15</v>
      </c>
      <c r="M845" s="206">
        <v>23.390136986301375</v>
      </c>
      <c r="N845" s="98"/>
      <c r="O845" s="197">
        <f t="shared" si="224"/>
        <v>991.74180821917844</v>
      </c>
      <c r="P845" s="174">
        <v>1.25</v>
      </c>
      <c r="Q845" s="174">
        <f t="shared" si="225"/>
        <v>23.390136986301378</v>
      </c>
      <c r="R845" s="173">
        <f t="shared" si="222"/>
        <v>1239.6772602739732</v>
      </c>
      <c r="S845" s="173">
        <f t="shared" si="226"/>
        <v>247.93545205479472</v>
      </c>
      <c r="T845" s="153"/>
      <c r="U845" s="32">
        <f t="shared" si="218"/>
        <v>0</v>
      </c>
      <c r="V845" s="280">
        <v>2</v>
      </c>
      <c r="W845" s="133" t="s">
        <v>249</v>
      </c>
      <c r="X845" s="227"/>
      <c r="Y845" s="20">
        <v>46997</v>
      </c>
      <c r="Z845" s="178"/>
    </row>
    <row r="846" spans="1:26" s="46" customFormat="1" ht="12.75" customHeight="1">
      <c r="A846" s="309" t="s">
        <v>3709</v>
      </c>
      <c r="B846" s="314"/>
      <c r="C846" s="314">
        <v>1941771</v>
      </c>
      <c r="D846" s="311">
        <v>5999100039414</v>
      </c>
      <c r="E846" s="318">
        <v>80019030520</v>
      </c>
      <c r="F846" s="319">
        <v>2106909200</v>
      </c>
      <c r="G846" s="5" t="s">
        <v>89</v>
      </c>
      <c r="H846" s="8" t="s">
        <v>239</v>
      </c>
      <c r="I846" s="326" t="s">
        <v>1294</v>
      </c>
      <c r="J846" s="104" t="s">
        <v>602</v>
      </c>
      <c r="K846" s="43" t="s">
        <v>3659</v>
      </c>
      <c r="L846" s="13">
        <v>250</v>
      </c>
      <c r="M846" s="206">
        <v>1.5905293150684929</v>
      </c>
      <c r="N846" s="73"/>
      <c r="O846" s="197">
        <f>(M846+M846*N846)*$Y$3*(1-$Y$2/100)</f>
        <v>67.438442958904105</v>
      </c>
      <c r="P846" s="174">
        <v>1.4</v>
      </c>
      <c r="Q846" s="174">
        <f t="shared" ref="Q846:Q853" si="227">M846*0.8*P846</f>
        <v>1.7813928328767119</v>
      </c>
      <c r="R846" s="173">
        <f t="shared" si="222"/>
        <v>94.413820142465738</v>
      </c>
      <c r="S846" s="173">
        <f t="shared" ref="S846:S853" si="228">R846-O846</f>
        <v>26.975377183561633</v>
      </c>
      <c r="T846" s="153"/>
      <c r="U846" s="32">
        <f>O846*T846</f>
        <v>0</v>
      </c>
      <c r="V846" s="280">
        <v>29</v>
      </c>
      <c r="W846" s="137"/>
      <c r="X846" s="215"/>
      <c r="Y846" s="294">
        <v>47119</v>
      </c>
      <c r="Z846" s="151"/>
    </row>
    <row r="847" spans="1:26" s="46" customFormat="1" ht="12.75" customHeight="1">
      <c r="A847" s="309" t="s">
        <v>3710</v>
      </c>
      <c r="B847" s="314"/>
      <c r="C847" s="314">
        <v>1941772</v>
      </c>
      <c r="D847" s="311">
        <v>5999100039407</v>
      </c>
      <c r="E847" s="318">
        <v>80019030420</v>
      </c>
      <c r="F847" s="319">
        <v>2106909200</v>
      </c>
      <c r="G847" s="5" t="s">
        <v>89</v>
      </c>
      <c r="H847" s="8" t="s">
        <v>239</v>
      </c>
      <c r="I847" s="326" t="s">
        <v>1294</v>
      </c>
      <c r="J847" s="104" t="s">
        <v>602</v>
      </c>
      <c r="K847" s="43" t="s">
        <v>3756</v>
      </c>
      <c r="L847" s="13">
        <v>250</v>
      </c>
      <c r="M847" s="206">
        <v>1.5905293150684929</v>
      </c>
      <c r="N847" s="73"/>
      <c r="O847" s="197">
        <f>(M847+M847*N847)*$Y$3*(1-$Y$2/100)</f>
        <v>67.438442958904105</v>
      </c>
      <c r="P847" s="174">
        <v>1.4</v>
      </c>
      <c r="Q847" s="174">
        <f t="shared" si="227"/>
        <v>1.7813928328767119</v>
      </c>
      <c r="R847" s="173">
        <f t="shared" si="222"/>
        <v>94.413820142465738</v>
      </c>
      <c r="S847" s="173">
        <f t="shared" si="228"/>
        <v>26.975377183561633</v>
      </c>
      <c r="T847" s="153"/>
      <c r="U847" s="32">
        <f>O847*T847</f>
        <v>0</v>
      </c>
      <c r="V847" s="280">
        <v>13</v>
      </c>
      <c r="W847" s="137"/>
      <c r="X847" s="215"/>
      <c r="Y847" s="294">
        <v>47058</v>
      </c>
      <c r="Z847" s="151"/>
    </row>
    <row r="848" spans="1:26" s="45" customFormat="1" ht="12.75" customHeight="1">
      <c r="A848" s="309" t="s">
        <v>2073</v>
      </c>
      <c r="B848" s="310"/>
      <c r="C848" s="310">
        <v>1021742</v>
      </c>
      <c r="D848" s="311">
        <v>5999100033573</v>
      </c>
      <c r="E848" s="318">
        <v>80019020220</v>
      </c>
      <c r="F848" s="309">
        <v>1806909000</v>
      </c>
      <c r="G848" s="129" t="s">
        <v>89</v>
      </c>
      <c r="H848" s="28" t="s">
        <v>239</v>
      </c>
      <c r="I848" s="326" t="s">
        <v>1294</v>
      </c>
      <c r="J848" s="104" t="s">
        <v>648</v>
      </c>
      <c r="K848" s="43" t="s">
        <v>149</v>
      </c>
      <c r="L848" s="15">
        <v>6</v>
      </c>
      <c r="M848" s="206">
        <v>36.207932054794519</v>
      </c>
      <c r="N848" s="73"/>
      <c r="O848" s="197">
        <f t="shared" si="224"/>
        <v>1535.2163191232876</v>
      </c>
      <c r="P848" s="174">
        <v>1.25</v>
      </c>
      <c r="Q848" s="174">
        <f t="shared" si="227"/>
        <v>36.207932054794519</v>
      </c>
      <c r="R848" s="173">
        <f t="shared" si="222"/>
        <v>1919.0203989041095</v>
      </c>
      <c r="S848" s="173">
        <f t="shared" si="228"/>
        <v>383.80407978082189</v>
      </c>
      <c r="T848" s="111"/>
      <c r="U848" s="32">
        <f t="shared" ref="U848:U928" si="229">O848*T848</f>
        <v>0</v>
      </c>
      <c r="V848" s="280">
        <v>1</v>
      </c>
      <c r="W848" s="133" t="s">
        <v>249</v>
      </c>
      <c r="X848" s="215"/>
      <c r="Y848" s="20">
        <v>47209</v>
      </c>
      <c r="Z848" s="178"/>
    </row>
    <row r="849" spans="1:26" s="45" customFormat="1" ht="12.75" customHeight="1">
      <c r="A849" s="309" t="s">
        <v>3642</v>
      </c>
      <c r="B849" s="314"/>
      <c r="C849" s="314">
        <v>1941773</v>
      </c>
      <c r="D849" s="311">
        <v>5999100038424</v>
      </c>
      <c r="E849" s="309">
        <v>80019020520</v>
      </c>
      <c r="F849" s="315">
        <v>2106909200</v>
      </c>
      <c r="G849" s="129" t="s">
        <v>89</v>
      </c>
      <c r="H849" s="28" t="s">
        <v>239</v>
      </c>
      <c r="I849" s="326" t="s">
        <v>1294</v>
      </c>
      <c r="J849" s="104" t="s">
        <v>648</v>
      </c>
      <c r="K849" s="320" t="s">
        <v>3659</v>
      </c>
      <c r="L849" s="15">
        <v>6</v>
      </c>
      <c r="M849" s="206">
        <v>36.207932054794519</v>
      </c>
      <c r="N849" s="73"/>
      <c r="O849" s="197">
        <f>(M849+M849*N849)*$Y$3*(1-$Y$2/100)</f>
        <v>1535.2163191232876</v>
      </c>
      <c r="P849" s="174">
        <v>1.25</v>
      </c>
      <c r="Q849" s="174">
        <f t="shared" si="227"/>
        <v>36.207932054794519</v>
      </c>
      <c r="R849" s="173">
        <f t="shared" si="222"/>
        <v>1919.0203989041095</v>
      </c>
      <c r="S849" s="173">
        <f t="shared" si="228"/>
        <v>383.80407978082189</v>
      </c>
      <c r="T849" s="111"/>
      <c r="U849" s="32">
        <f>O849*T849</f>
        <v>0</v>
      </c>
      <c r="V849" s="280">
        <v>4</v>
      </c>
      <c r="W849" s="137"/>
      <c r="X849" s="215"/>
      <c r="Y849" s="20">
        <v>47209</v>
      </c>
      <c r="Z849" s="199"/>
    </row>
    <row r="850" spans="1:26" s="46" customFormat="1" ht="12.75" customHeight="1">
      <c r="A850" s="309" t="s">
        <v>3711</v>
      </c>
      <c r="B850" s="314"/>
      <c r="C850" s="314">
        <v>1941774</v>
      </c>
      <c r="D850" s="311">
        <v>5999100037724</v>
      </c>
      <c r="E850" s="318">
        <v>80019020420</v>
      </c>
      <c r="F850" s="319">
        <v>2106909200</v>
      </c>
      <c r="G850" s="5" t="s">
        <v>89</v>
      </c>
      <c r="H850" s="8" t="s">
        <v>239</v>
      </c>
      <c r="I850" s="326" t="s">
        <v>1294</v>
      </c>
      <c r="J850" s="104" t="s">
        <v>648</v>
      </c>
      <c r="K850" s="43" t="s">
        <v>3756</v>
      </c>
      <c r="L850" s="13">
        <v>6</v>
      </c>
      <c r="M850" s="206">
        <v>36.207932054794519</v>
      </c>
      <c r="N850" s="73"/>
      <c r="O850" s="197">
        <f>(M850+M850*N850)*$Y$3*(1-$Y$2/100)</f>
        <v>1535.2163191232876</v>
      </c>
      <c r="P850" s="174">
        <v>1.25</v>
      </c>
      <c r="Q850" s="174">
        <f t="shared" si="227"/>
        <v>36.207932054794519</v>
      </c>
      <c r="R850" s="173">
        <f t="shared" si="222"/>
        <v>1919.0203989041095</v>
      </c>
      <c r="S850" s="173">
        <f t="shared" si="228"/>
        <v>383.80407978082189</v>
      </c>
      <c r="T850" s="153"/>
      <c r="U850" s="32">
        <f>O850*T850</f>
        <v>0</v>
      </c>
      <c r="V850" s="280">
        <v>3</v>
      </c>
      <c r="W850" s="137"/>
      <c r="X850" s="215"/>
      <c r="Y850" s="294">
        <v>47209</v>
      </c>
      <c r="Z850" s="151"/>
    </row>
    <row r="851" spans="1:26" s="45" customFormat="1" ht="12.75" customHeight="1">
      <c r="A851" s="309" t="s">
        <v>2072</v>
      </c>
      <c r="B851" s="310"/>
      <c r="C851" s="310">
        <v>1021740</v>
      </c>
      <c r="D851" s="311">
        <v>5999100033566</v>
      </c>
      <c r="E851" s="318">
        <v>80019010220</v>
      </c>
      <c r="F851" s="309">
        <v>1806909000</v>
      </c>
      <c r="G851" s="129" t="s">
        <v>89</v>
      </c>
      <c r="H851" s="28" t="s">
        <v>239</v>
      </c>
      <c r="I851" s="326" t="s">
        <v>1294</v>
      </c>
      <c r="J851" s="104" t="s">
        <v>642</v>
      </c>
      <c r="K851" s="43" t="s">
        <v>149</v>
      </c>
      <c r="L851" s="15">
        <v>2</v>
      </c>
      <c r="M851" s="206">
        <v>66.708670684931505</v>
      </c>
      <c r="N851" s="289"/>
      <c r="O851" s="197">
        <f>(M851+M851*N851)*$Y$3*(1-$Y$2/100)</f>
        <v>2828.4476370410957</v>
      </c>
      <c r="P851" s="174">
        <v>1.2</v>
      </c>
      <c r="Q851" s="174">
        <f t="shared" si="227"/>
        <v>64.040323857534247</v>
      </c>
      <c r="R851" s="173">
        <f t="shared" si="222"/>
        <v>3394.1371644493152</v>
      </c>
      <c r="S851" s="173">
        <f t="shared" si="228"/>
        <v>565.68952740821942</v>
      </c>
      <c r="T851" s="111"/>
      <c r="U851" s="32">
        <f>O851*T851</f>
        <v>0</v>
      </c>
      <c r="V851" s="280">
        <v>4</v>
      </c>
      <c r="W851" s="137"/>
      <c r="X851" s="215"/>
      <c r="Y851" s="294">
        <v>47209</v>
      </c>
      <c r="Z851" s="178"/>
    </row>
    <row r="852" spans="1:26" s="45" customFormat="1" ht="12.75" customHeight="1">
      <c r="A852" s="309" t="s">
        <v>3641</v>
      </c>
      <c r="B852" s="314"/>
      <c r="C852" s="314">
        <v>1941775</v>
      </c>
      <c r="D852" s="311">
        <v>5999100038417</v>
      </c>
      <c r="E852" s="309">
        <v>80019010520</v>
      </c>
      <c r="F852" s="315">
        <v>2106909200</v>
      </c>
      <c r="G852" s="129" t="s">
        <v>89</v>
      </c>
      <c r="H852" s="28" t="s">
        <v>239</v>
      </c>
      <c r="I852" s="326" t="s">
        <v>1294</v>
      </c>
      <c r="J852" s="104" t="s">
        <v>642</v>
      </c>
      <c r="K852" s="320" t="s">
        <v>3659</v>
      </c>
      <c r="L852" s="15">
        <v>2</v>
      </c>
      <c r="M852" s="206">
        <v>66.708670684931505</v>
      </c>
      <c r="N852" s="73"/>
      <c r="O852" s="197">
        <f>(M852+M852*N852)*$Y$3*(1-$Y$2/100)</f>
        <v>2828.4476370410957</v>
      </c>
      <c r="P852" s="174">
        <v>1.2</v>
      </c>
      <c r="Q852" s="174">
        <f t="shared" si="227"/>
        <v>64.040323857534247</v>
      </c>
      <c r="R852" s="173">
        <f t="shared" si="222"/>
        <v>3394.1371644493152</v>
      </c>
      <c r="S852" s="173">
        <f t="shared" si="228"/>
        <v>565.68952740821942</v>
      </c>
      <c r="T852" s="111"/>
      <c r="U852" s="32">
        <f>O852*T852</f>
        <v>0</v>
      </c>
      <c r="V852" s="280">
        <v>1</v>
      </c>
      <c r="W852" s="137"/>
      <c r="X852" s="215"/>
      <c r="Y852" s="20">
        <v>47119</v>
      </c>
      <c r="Z852" s="199"/>
    </row>
    <row r="853" spans="1:26" s="46" customFormat="1" ht="12.75" customHeight="1">
      <c r="A853" s="309" t="s">
        <v>3708</v>
      </c>
      <c r="B853" s="314"/>
      <c r="C853" s="314">
        <v>1941776</v>
      </c>
      <c r="D853" s="311">
        <v>5999100037731</v>
      </c>
      <c r="E853" s="318">
        <v>80019010420</v>
      </c>
      <c r="F853" s="319">
        <v>2106909200</v>
      </c>
      <c r="G853" s="5" t="s">
        <v>89</v>
      </c>
      <c r="H853" s="8" t="s">
        <v>239</v>
      </c>
      <c r="I853" s="326" t="s">
        <v>1294</v>
      </c>
      <c r="J853" s="104" t="s">
        <v>642</v>
      </c>
      <c r="K853" s="43" t="s">
        <v>3756</v>
      </c>
      <c r="L853" s="13">
        <v>2</v>
      </c>
      <c r="M853" s="206">
        <v>66.708670684931505</v>
      </c>
      <c r="N853" s="73"/>
      <c r="O853" s="197">
        <f>(M853+M853*N853)*$Y$3*(1-$Y$2/100)</f>
        <v>2828.4476370410957</v>
      </c>
      <c r="P853" s="174">
        <v>1.2</v>
      </c>
      <c r="Q853" s="174">
        <f t="shared" si="227"/>
        <v>64.040323857534247</v>
      </c>
      <c r="R853" s="173">
        <f t="shared" si="222"/>
        <v>3394.1371644493152</v>
      </c>
      <c r="S853" s="173">
        <f t="shared" si="228"/>
        <v>565.68952740821942</v>
      </c>
      <c r="T853" s="153"/>
      <c r="U853" s="32">
        <f>O853*T853</f>
        <v>0</v>
      </c>
      <c r="V853" s="280"/>
      <c r="W853" s="137"/>
      <c r="X853" s="215"/>
      <c r="Y853" s="20"/>
      <c r="Z853" s="151"/>
    </row>
    <row r="854" spans="1:26" s="44" customFormat="1" ht="12.75" customHeight="1">
      <c r="A854" s="309" t="s">
        <v>2068</v>
      </c>
      <c r="B854" s="310"/>
      <c r="C854" s="310">
        <v>1021736</v>
      </c>
      <c r="D854" s="311">
        <v>5999100032071</v>
      </c>
      <c r="E854" s="318">
        <v>80015020220</v>
      </c>
      <c r="F854" s="315">
        <v>1806209500</v>
      </c>
      <c r="G854" s="129" t="s">
        <v>89</v>
      </c>
      <c r="H854" s="28" t="s">
        <v>239</v>
      </c>
      <c r="I854" s="326" t="s">
        <v>50</v>
      </c>
      <c r="J854" s="104" t="s">
        <v>645</v>
      </c>
      <c r="K854" s="5" t="s">
        <v>127</v>
      </c>
      <c r="L854" s="15">
        <v>2</v>
      </c>
      <c r="M854" s="206">
        <v>87.499903561643848</v>
      </c>
      <c r="N854" s="73"/>
      <c r="O854" s="197">
        <f t="shared" si="224"/>
        <v>3709.9959110136988</v>
      </c>
      <c r="P854" s="174">
        <v>1.2</v>
      </c>
      <c r="Q854" s="174">
        <f t="shared" si="225"/>
        <v>83.999907419178101</v>
      </c>
      <c r="R854" s="173">
        <f t="shared" si="222"/>
        <v>4451.9950932164393</v>
      </c>
      <c r="S854" s="173">
        <f t="shared" si="226"/>
        <v>741.99918220274049</v>
      </c>
      <c r="T854" s="111"/>
      <c r="U854" s="32">
        <f t="shared" si="229"/>
        <v>0</v>
      </c>
      <c r="V854" s="280">
        <v>3</v>
      </c>
      <c r="W854" s="134" t="s">
        <v>250</v>
      </c>
      <c r="X854" s="215"/>
      <c r="Y854" s="294">
        <v>47209</v>
      </c>
      <c r="Z854" s="178"/>
    </row>
    <row r="855" spans="1:26" s="47" customFormat="1" ht="12.75" customHeight="1">
      <c r="A855" s="309" t="s">
        <v>2069</v>
      </c>
      <c r="B855" s="314"/>
      <c r="C855" s="314">
        <v>1021737</v>
      </c>
      <c r="D855" s="311">
        <v>5999100032095</v>
      </c>
      <c r="E855" s="309">
        <v>80015020120</v>
      </c>
      <c r="F855" s="315">
        <v>2106909200</v>
      </c>
      <c r="G855" s="129" t="s">
        <v>89</v>
      </c>
      <c r="H855" s="28" t="s">
        <v>239</v>
      </c>
      <c r="I855" s="326" t="s">
        <v>51</v>
      </c>
      <c r="J855" s="104" t="s">
        <v>645</v>
      </c>
      <c r="K855" s="43" t="s">
        <v>163</v>
      </c>
      <c r="L855" s="13">
        <v>2</v>
      </c>
      <c r="M855" s="206">
        <v>87.499903561643848</v>
      </c>
      <c r="N855" s="73"/>
      <c r="O855" s="197">
        <f t="shared" si="224"/>
        <v>3709.9959110136988</v>
      </c>
      <c r="P855" s="174">
        <v>1.2</v>
      </c>
      <c r="Q855" s="174">
        <f>M855*0.8*P855</f>
        <v>83.999907419178101</v>
      </c>
      <c r="R855" s="173">
        <f t="shared" si="222"/>
        <v>4451.9950932164393</v>
      </c>
      <c r="S855" s="173">
        <f>R855-O855</f>
        <v>741.99918220274049</v>
      </c>
      <c r="T855" s="153"/>
      <c r="U855" s="32">
        <f t="shared" si="229"/>
        <v>0</v>
      </c>
      <c r="V855" s="280"/>
      <c r="W855" s="137"/>
      <c r="X855" s="215"/>
      <c r="Y855" s="20"/>
      <c r="Z855" s="20"/>
    </row>
    <row r="856" spans="1:26" s="44" customFormat="1" ht="12.75" customHeight="1">
      <c r="A856" s="309" t="s">
        <v>2070</v>
      </c>
      <c r="B856" s="310"/>
      <c r="C856" s="310">
        <v>1021738</v>
      </c>
      <c r="D856" s="311">
        <v>5999100032088</v>
      </c>
      <c r="E856" s="318">
        <v>80015030220</v>
      </c>
      <c r="F856" s="309">
        <v>1806909000</v>
      </c>
      <c r="G856" s="129" t="s">
        <v>89</v>
      </c>
      <c r="H856" s="28" t="s">
        <v>239</v>
      </c>
      <c r="I856" s="326" t="s">
        <v>51</v>
      </c>
      <c r="J856" s="104" t="s">
        <v>646</v>
      </c>
      <c r="K856" s="5" t="s">
        <v>127</v>
      </c>
      <c r="L856" s="15">
        <v>6</v>
      </c>
      <c r="M856" s="206">
        <v>39.680067945205487</v>
      </c>
      <c r="N856" s="73"/>
      <c r="O856" s="197">
        <f t="shared" si="224"/>
        <v>1682.4348808767127</v>
      </c>
      <c r="P856" s="174">
        <v>1.25</v>
      </c>
      <c r="Q856" s="174">
        <f t="shared" si="225"/>
        <v>39.680067945205487</v>
      </c>
      <c r="R856" s="173">
        <f t="shared" si="222"/>
        <v>2103.0436010958906</v>
      </c>
      <c r="S856" s="173">
        <f t="shared" si="226"/>
        <v>420.60872021917794</v>
      </c>
      <c r="T856" s="111"/>
      <c r="U856" s="32">
        <f t="shared" si="229"/>
        <v>0</v>
      </c>
      <c r="V856" s="280">
        <v>1</v>
      </c>
      <c r="W856" s="136" t="s">
        <v>251</v>
      </c>
      <c r="X856" s="215"/>
      <c r="Y856" s="294">
        <v>47270</v>
      </c>
      <c r="Z856" s="177"/>
    </row>
    <row r="857" spans="1:26" s="47" customFormat="1" ht="12.75" customHeight="1">
      <c r="A857" s="309" t="s">
        <v>2071</v>
      </c>
      <c r="B857" s="314"/>
      <c r="C857" s="314">
        <v>1021741</v>
      </c>
      <c r="D857" s="311">
        <v>5999100032101</v>
      </c>
      <c r="E857" s="309">
        <v>80015030120</v>
      </c>
      <c r="F857" s="315">
        <v>2106909200</v>
      </c>
      <c r="G857" s="129" t="s">
        <v>89</v>
      </c>
      <c r="H857" s="28" t="s">
        <v>239</v>
      </c>
      <c r="I857" s="326" t="s">
        <v>51</v>
      </c>
      <c r="J857" s="104" t="s">
        <v>646</v>
      </c>
      <c r="K857" s="43" t="s">
        <v>163</v>
      </c>
      <c r="L857" s="13">
        <v>6</v>
      </c>
      <c r="M857" s="206">
        <v>39.680067945205487</v>
      </c>
      <c r="N857" s="73"/>
      <c r="O857" s="197">
        <f t="shared" si="224"/>
        <v>1682.4348808767127</v>
      </c>
      <c r="P857" s="174">
        <v>1.25</v>
      </c>
      <c r="Q857" s="174">
        <f>M857*0.8*P857</f>
        <v>39.680067945205487</v>
      </c>
      <c r="R857" s="173">
        <f t="shared" si="222"/>
        <v>2103.0436010958906</v>
      </c>
      <c r="S857" s="173">
        <f>R857-O857</f>
        <v>420.60872021917794</v>
      </c>
      <c r="T857" s="153"/>
      <c r="U857" s="32">
        <f t="shared" si="229"/>
        <v>0</v>
      </c>
      <c r="V857" s="280">
        <v>1</v>
      </c>
      <c r="W857" s="137"/>
      <c r="X857" s="215"/>
      <c r="Y857" s="20">
        <v>47209</v>
      </c>
      <c r="Z857" s="20"/>
    </row>
    <row r="858" spans="1:26" s="2" customFormat="1" ht="13.5" customHeight="1">
      <c r="A858" s="309" t="s">
        <v>3529</v>
      </c>
      <c r="B858" s="310"/>
      <c r="C858" s="310"/>
      <c r="D858" s="311">
        <v>5999100036338</v>
      </c>
      <c r="E858" s="318">
        <v>80011010220</v>
      </c>
      <c r="F858" s="315">
        <v>1806909000</v>
      </c>
      <c r="G858" s="129" t="s">
        <v>89</v>
      </c>
      <c r="H858" s="81" t="s">
        <v>239</v>
      </c>
      <c r="I858" s="326" t="s">
        <v>104</v>
      </c>
      <c r="J858" s="105" t="s">
        <v>648</v>
      </c>
      <c r="K858" s="43" t="s">
        <v>213</v>
      </c>
      <c r="L858" s="15">
        <v>6</v>
      </c>
      <c r="M858" s="206">
        <v>40.719629589041098</v>
      </c>
      <c r="N858" s="73"/>
      <c r="O858" s="197">
        <f t="shared" si="224"/>
        <v>1726.5122945753426</v>
      </c>
      <c r="P858" s="174">
        <v>1.2</v>
      </c>
      <c r="Q858" s="174">
        <f>M858*0.8*P858</f>
        <v>39.090844405479451</v>
      </c>
      <c r="R858" s="173">
        <f t="shared" si="222"/>
        <v>2071.814753490411</v>
      </c>
      <c r="S858" s="173">
        <f>R858-O858</f>
        <v>345.30245891506843</v>
      </c>
      <c r="T858" s="153"/>
      <c r="U858" s="32">
        <f t="shared" si="229"/>
        <v>0</v>
      </c>
      <c r="V858" s="280">
        <v>8</v>
      </c>
      <c r="W858" s="137"/>
      <c r="X858" s="217"/>
      <c r="Y858" s="20">
        <v>46844</v>
      </c>
      <c r="Z858" s="178"/>
    </row>
    <row r="859" spans="1:26" s="44" customFormat="1" ht="12.75" customHeight="1">
      <c r="A859" s="309" t="s">
        <v>2074</v>
      </c>
      <c r="B859" s="310"/>
      <c r="C859" s="310">
        <v>1021743</v>
      </c>
      <c r="D859" s="311">
        <v>5999100023727</v>
      </c>
      <c r="E859" s="318">
        <v>80039010200</v>
      </c>
      <c r="F859" s="309">
        <v>1806909000</v>
      </c>
      <c r="G859" s="129" t="s">
        <v>89</v>
      </c>
      <c r="H859" s="28" t="s">
        <v>239</v>
      </c>
      <c r="I859" s="326" t="s">
        <v>983</v>
      </c>
      <c r="J859" s="105" t="s">
        <v>611</v>
      </c>
      <c r="K859" s="43" t="s">
        <v>685</v>
      </c>
      <c r="L859" s="15">
        <v>2</v>
      </c>
      <c r="M859" s="206">
        <v>108.29113643835616</v>
      </c>
      <c r="N859" s="73"/>
      <c r="O859" s="197">
        <f t="shared" si="224"/>
        <v>4591.5441849863009</v>
      </c>
      <c r="P859" s="174">
        <v>1.2</v>
      </c>
      <c r="Q859" s="174">
        <f t="shared" si="225"/>
        <v>103.95949098082193</v>
      </c>
      <c r="R859" s="173">
        <f t="shared" si="222"/>
        <v>5509.853021983562</v>
      </c>
      <c r="S859" s="173">
        <f t="shared" si="226"/>
        <v>918.3088369972611</v>
      </c>
      <c r="T859" s="153"/>
      <c r="U859" s="32">
        <f t="shared" si="229"/>
        <v>0</v>
      </c>
      <c r="V859" s="280">
        <v>2</v>
      </c>
      <c r="W859" s="137"/>
      <c r="X859" s="215"/>
      <c r="Y859" s="20">
        <v>47150</v>
      </c>
      <c r="Z859" s="178"/>
    </row>
    <row r="860" spans="1:26" s="44" customFormat="1" ht="12.75" customHeight="1">
      <c r="A860" s="309" t="s">
        <v>2075</v>
      </c>
      <c r="B860" s="310"/>
      <c r="C860" s="310">
        <v>1021744</v>
      </c>
      <c r="D860" s="311">
        <v>5999100023734</v>
      </c>
      <c r="E860" s="318">
        <v>80039010300</v>
      </c>
      <c r="F860" s="315">
        <v>2106909200</v>
      </c>
      <c r="G860" s="129" t="s">
        <v>89</v>
      </c>
      <c r="H860" s="28" t="s">
        <v>239</v>
      </c>
      <c r="I860" s="326" t="s">
        <v>983</v>
      </c>
      <c r="J860" s="105" t="s">
        <v>611</v>
      </c>
      <c r="K860" s="43" t="s">
        <v>164</v>
      </c>
      <c r="L860" s="15">
        <v>2</v>
      </c>
      <c r="M860" s="206">
        <v>108.29113643835616</v>
      </c>
      <c r="N860" s="73"/>
      <c r="O860" s="197">
        <f t="shared" si="224"/>
        <v>4591.5441849863009</v>
      </c>
      <c r="P860" s="174">
        <v>1.2</v>
      </c>
      <c r="Q860" s="174">
        <f t="shared" ref="Q860:Q883" si="230">M860*0.8*P860</f>
        <v>103.95949098082193</v>
      </c>
      <c r="R860" s="173">
        <f t="shared" si="222"/>
        <v>5509.853021983562</v>
      </c>
      <c r="S860" s="173">
        <f t="shared" ref="S860:S883" si="231">R860-O860</f>
        <v>918.3088369972611</v>
      </c>
      <c r="T860" s="153"/>
      <c r="U860" s="32">
        <f t="shared" si="229"/>
        <v>0</v>
      </c>
      <c r="V860" s="280">
        <v>2</v>
      </c>
      <c r="W860" s="137"/>
      <c r="X860" s="215"/>
      <c r="Y860" s="20">
        <v>47239</v>
      </c>
      <c r="Z860" s="178"/>
    </row>
    <row r="861" spans="1:26" s="44" customFormat="1" ht="12.75" customHeight="1">
      <c r="A861" s="309" t="s">
        <v>2076</v>
      </c>
      <c r="B861" s="310"/>
      <c r="C861" s="310">
        <v>1021745</v>
      </c>
      <c r="D861" s="311">
        <v>5999100023710</v>
      </c>
      <c r="E861" s="318">
        <v>80039010100</v>
      </c>
      <c r="F861" s="315">
        <v>2106909200</v>
      </c>
      <c r="G861" s="129" t="s">
        <v>89</v>
      </c>
      <c r="H861" s="28" t="s">
        <v>239</v>
      </c>
      <c r="I861" s="326" t="s">
        <v>983</v>
      </c>
      <c r="J861" s="105" t="s">
        <v>611</v>
      </c>
      <c r="K861" s="43" t="s">
        <v>163</v>
      </c>
      <c r="L861" s="15">
        <v>2</v>
      </c>
      <c r="M861" s="206">
        <v>108.29113643835616</v>
      </c>
      <c r="N861" s="73"/>
      <c r="O861" s="197">
        <f t="shared" si="224"/>
        <v>4591.5441849863009</v>
      </c>
      <c r="P861" s="174">
        <v>1.2</v>
      </c>
      <c r="Q861" s="174">
        <f t="shared" si="230"/>
        <v>103.95949098082193</v>
      </c>
      <c r="R861" s="173">
        <f t="shared" si="222"/>
        <v>5509.853021983562</v>
      </c>
      <c r="S861" s="173">
        <f t="shared" si="231"/>
        <v>918.3088369972611</v>
      </c>
      <c r="T861" s="153"/>
      <c r="U861" s="32">
        <f t="shared" si="229"/>
        <v>0</v>
      </c>
      <c r="V861" s="280">
        <v>1</v>
      </c>
      <c r="W861" s="137"/>
      <c r="X861" s="215"/>
      <c r="Y861" s="20">
        <v>47150</v>
      </c>
      <c r="Z861" s="178"/>
    </row>
    <row r="862" spans="1:26" s="44" customFormat="1" ht="12.75" customHeight="1">
      <c r="A862" s="309" t="s">
        <v>2077</v>
      </c>
      <c r="B862" s="310"/>
      <c r="C862" s="310">
        <v>1021746</v>
      </c>
      <c r="D862" s="311">
        <v>5999100023789</v>
      </c>
      <c r="E862" s="318">
        <v>80039020200</v>
      </c>
      <c r="F862" s="309">
        <v>1806909000</v>
      </c>
      <c r="G862" s="129" t="s">
        <v>89</v>
      </c>
      <c r="H862" s="28" t="s">
        <v>239</v>
      </c>
      <c r="I862" s="326" t="s">
        <v>983</v>
      </c>
      <c r="J862" s="105" t="s">
        <v>617</v>
      </c>
      <c r="K862" s="43" t="s">
        <v>685</v>
      </c>
      <c r="L862" s="15">
        <v>6</v>
      </c>
      <c r="M862" s="206">
        <v>41.405740273972597</v>
      </c>
      <c r="N862" s="73"/>
      <c r="O862" s="197">
        <f t="shared" si="224"/>
        <v>1755.6033876164381</v>
      </c>
      <c r="P862" s="174">
        <v>1.2</v>
      </c>
      <c r="Q862" s="174">
        <f t="shared" si="230"/>
        <v>39.749510663013687</v>
      </c>
      <c r="R862" s="173">
        <f t="shared" si="222"/>
        <v>2106.7240651397256</v>
      </c>
      <c r="S862" s="173">
        <f t="shared" si="231"/>
        <v>351.12067752328744</v>
      </c>
      <c r="T862" s="153"/>
      <c r="U862" s="32">
        <f t="shared" si="229"/>
        <v>0</v>
      </c>
      <c r="V862" s="280">
        <v>10</v>
      </c>
      <c r="W862" s="137"/>
      <c r="X862" s="217"/>
      <c r="Y862" s="20">
        <v>47058</v>
      </c>
      <c r="Z862" s="178"/>
    </row>
    <row r="863" spans="1:26" s="44" customFormat="1" ht="12.75" customHeight="1">
      <c r="A863" s="309" t="s">
        <v>2078</v>
      </c>
      <c r="B863" s="310"/>
      <c r="C863" s="310">
        <v>1021747</v>
      </c>
      <c r="D863" s="311">
        <v>5999100023772</v>
      </c>
      <c r="E863" s="318">
        <v>80039020100</v>
      </c>
      <c r="F863" s="315">
        <v>2106909200</v>
      </c>
      <c r="G863" s="129" t="s">
        <v>89</v>
      </c>
      <c r="H863" s="28" t="s">
        <v>239</v>
      </c>
      <c r="I863" s="326" t="s">
        <v>983</v>
      </c>
      <c r="J863" s="105" t="s">
        <v>617</v>
      </c>
      <c r="K863" s="43" t="s">
        <v>163</v>
      </c>
      <c r="L863" s="15">
        <v>6</v>
      </c>
      <c r="M863" s="206">
        <v>41.405740273972597</v>
      </c>
      <c r="N863" s="73"/>
      <c r="O863" s="197">
        <f t="shared" si="224"/>
        <v>1755.6033876164381</v>
      </c>
      <c r="P863" s="174">
        <v>1.2</v>
      </c>
      <c r="Q863" s="174">
        <f t="shared" si="230"/>
        <v>39.749510663013687</v>
      </c>
      <c r="R863" s="173">
        <f t="shared" si="222"/>
        <v>2106.7240651397256</v>
      </c>
      <c r="S863" s="173">
        <f t="shared" si="231"/>
        <v>351.12067752328744</v>
      </c>
      <c r="T863" s="153"/>
      <c r="U863" s="32">
        <f t="shared" si="229"/>
        <v>0</v>
      </c>
      <c r="V863" s="280">
        <v>2</v>
      </c>
      <c r="W863" s="137"/>
      <c r="X863" s="217"/>
      <c r="Y863" s="20">
        <v>47150</v>
      </c>
      <c r="Z863" s="178"/>
    </row>
    <row r="864" spans="1:26" s="44" customFormat="1" ht="12.75" customHeight="1">
      <c r="A864" s="309" t="s">
        <v>2079</v>
      </c>
      <c r="B864" s="310"/>
      <c r="C864" s="310">
        <v>1021748</v>
      </c>
      <c r="D864" s="311">
        <v>5999100026193</v>
      </c>
      <c r="E864" s="318">
        <v>80038010701</v>
      </c>
      <c r="F864" s="315">
        <v>2106909200</v>
      </c>
      <c r="G864" s="129" t="s">
        <v>89</v>
      </c>
      <c r="H864" s="81" t="s">
        <v>239</v>
      </c>
      <c r="I864" s="326" t="s">
        <v>887</v>
      </c>
      <c r="J864" s="106" t="s">
        <v>890</v>
      </c>
      <c r="K864" s="80" t="s">
        <v>892</v>
      </c>
      <c r="L864" s="77">
        <v>6</v>
      </c>
      <c r="M864" s="206">
        <v>66.708670684931505</v>
      </c>
      <c r="N864" s="76"/>
      <c r="O864" s="197">
        <f t="shared" si="224"/>
        <v>2828.4476370410957</v>
      </c>
      <c r="P864" s="174">
        <v>1.2</v>
      </c>
      <c r="Q864" s="174">
        <f t="shared" si="230"/>
        <v>64.040323857534247</v>
      </c>
      <c r="R864" s="173">
        <f t="shared" si="222"/>
        <v>3394.1371644493152</v>
      </c>
      <c r="S864" s="173">
        <f t="shared" si="231"/>
        <v>565.68952740821942</v>
      </c>
      <c r="T864" s="153"/>
      <c r="U864" s="142">
        <f t="shared" si="229"/>
        <v>0</v>
      </c>
      <c r="V864" s="280">
        <v>6</v>
      </c>
      <c r="W864" s="137"/>
      <c r="X864" s="214"/>
      <c r="Y864" s="294">
        <v>47209</v>
      </c>
      <c r="Z864" s="177"/>
    </row>
    <row r="865" spans="1:26" s="44" customFormat="1" ht="12.75" customHeight="1">
      <c r="A865" s="309" t="s">
        <v>2080</v>
      </c>
      <c r="B865" s="310"/>
      <c r="C865" s="310">
        <v>1021749</v>
      </c>
      <c r="D865" s="311">
        <v>5999100026179</v>
      </c>
      <c r="E865" s="318">
        <v>80038010501</v>
      </c>
      <c r="F865" s="315">
        <v>2106909200</v>
      </c>
      <c r="G865" s="129" t="s">
        <v>89</v>
      </c>
      <c r="H865" s="81" t="s">
        <v>239</v>
      </c>
      <c r="I865" s="326" t="s">
        <v>887</v>
      </c>
      <c r="J865" s="106" t="s">
        <v>890</v>
      </c>
      <c r="K865" s="80" t="s">
        <v>891</v>
      </c>
      <c r="L865" s="77">
        <v>6</v>
      </c>
      <c r="M865" s="206">
        <v>66.708670684931505</v>
      </c>
      <c r="N865" s="76"/>
      <c r="O865" s="197">
        <f t="shared" si="224"/>
        <v>2828.4476370410957</v>
      </c>
      <c r="P865" s="174">
        <v>1.2</v>
      </c>
      <c r="Q865" s="174">
        <f t="shared" si="230"/>
        <v>64.040323857534247</v>
      </c>
      <c r="R865" s="173">
        <f t="shared" si="222"/>
        <v>3394.1371644493152</v>
      </c>
      <c r="S865" s="173">
        <f t="shared" si="231"/>
        <v>565.68952740821942</v>
      </c>
      <c r="T865" s="153"/>
      <c r="U865" s="142">
        <f t="shared" si="229"/>
        <v>0</v>
      </c>
      <c r="V865" s="280">
        <v>8</v>
      </c>
      <c r="W865" s="137"/>
      <c r="X865" s="214"/>
      <c r="Y865" s="294">
        <v>47058</v>
      </c>
      <c r="Z865" s="177"/>
    </row>
    <row r="866" spans="1:26" s="47" customFormat="1" ht="12.75" customHeight="1">
      <c r="A866" s="309" t="s">
        <v>2081</v>
      </c>
      <c r="B866" s="310"/>
      <c r="C866" s="310">
        <v>1021750</v>
      </c>
      <c r="D866" s="311">
        <v>5999100023383</v>
      </c>
      <c r="E866" s="318">
        <v>80037010200</v>
      </c>
      <c r="F866" s="315">
        <v>1806209500</v>
      </c>
      <c r="G866" s="129" t="s">
        <v>89</v>
      </c>
      <c r="H866" s="28" t="s">
        <v>239</v>
      </c>
      <c r="I866" s="326" t="s">
        <v>921</v>
      </c>
      <c r="J866" s="104" t="s">
        <v>748</v>
      </c>
      <c r="K866" s="5" t="s">
        <v>685</v>
      </c>
      <c r="L866" s="15">
        <v>2</v>
      </c>
      <c r="M866" s="206">
        <v>58.038726575342459</v>
      </c>
      <c r="N866" s="76"/>
      <c r="O866" s="197">
        <f t="shared" si="224"/>
        <v>2460.8420067945208</v>
      </c>
      <c r="P866" s="174">
        <v>1.2</v>
      </c>
      <c r="Q866" s="174">
        <f t="shared" si="230"/>
        <v>55.71717751232876</v>
      </c>
      <c r="R866" s="173">
        <f t="shared" si="222"/>
        <v>2953.0104081534241</v>
      </c>
      <c r="S866" s="173">
        <f t="shared" si="231"/>
        <v>492.16840135890334</v>
      </c>
      <c r="T866" s="153"/>
      <c r="U866" s="32">
        <f t="shared" si="229"/>
        <v>0</v>
      </c>
      <c r="V866" s="280">
        <v>3</v>
      </c>
      <c r="W866" s="137"/>
      <c r="X866" s="217"/>
      <c r="Y866" s="20">
        <v>47209</v>
      </c>
      <c r="Z866" s="178"/>
    </row>
    <row r="867" spans="1:26" s="47" customFormat="1" ht="12.75" customHeight="1">
      <c r="A867" s="309" t="s">
        <v>2082</v>
      </c>
      <c r="B867" s="310"/>
      <c r="C867" s="310">
        <v>1021751</v>
      </c>
      <c r="D867" s="311">
        <v>5999100023390</v>
      </c>
      <c r="E867" s="318">
        <v>80037010400</v>
      </c>
      <c r="F867" s="315">
        <v>2106909200</v>
      </c>
      <c r="G867" s="129" t="s">
        <v>89</v>
      </c>
      <c r="H867" s="28" t="s">
        <v>239</v>
      </c>
      <c r="I867" s="326" t="s">
        <v>921</v>
      </c>
      <c r="J867" s="104" t="s">
        <v>748</v>
      </c>
      <c r="K867" s="5" t="s">
        <v>920</v>
      </c>
      <c r="L867" s="15">
        <v>2</v>
      </c>
      <c r="M867" s="206">
        <v>58.038726575342459</v>
      </c>
      <c r="N867" s="76"/>
      <c r="O867" s="197">
        <f t="shared" si="224"/>
        <v>2460.8420067945208</v>
      </c>
      <c r="P867" s="174">
        <v>1.2</v>
      </c>
      <c r="Q867" s="174">
        <f t="shared" si="230"/>
        <v>55.71717751232876</v>
      </c>
      <c r="R867" s="173">
        <f t="shared" si="222"/>
        <v>2953.0104081534241</v>
      </c>
      <c r="S867" s="173">
        <f t="shared" si="231"/>
        <v>492.16840135890334</v>
      </c>
      <c r="T867" s="153"/>
      <c r="U867" s="32">
        <f t="shared" si="229"/>
        <v>0</v>
      </c>
      <c r="V867" s="280">
        <v>3</v>
      </c>
      <c r="W867" s="137"/>
      <c r="X867" s="217"/>
      <c r="Y867" s="294">
        <v>47270</v>
      </c>
      <c r="Z867" s="178"/>
    </row>
    <row r="868" spans="1:26" s="44" customFormat="1" ht="12.75" customHeight="1">
      <c r="A868" s="309" t="s">
        <v>2083</v>
      </c>
      <c r="B868" s="310"/>
      <c r="C868" s="310">
        <v>1021752</v>
      </c>
      <c r="D868" s="311">
        <v>5999100027619</v>
      </c>
      <c r="E868" s="318">
        <v>96020010100</v>
      </c>
      <c r="F868" s="315">
        <v>1806909000</v>
      </c>
      <c r="G868" s="129" t="s">
        <v>89</v>
      </c>
      <c r="H868" s="81" t="s">
        <v>239</v>
      </c>
      <c r="I868" s="326" t="s">
        <v>1290</v>
      </c>
      <c r="J868" s="106" t="s">
        <v>580</v>
      </c>
      <c r="K868" s="80" t="s">
        <v>1289</v>
      </c>
      <c r="L868" s="77">
        <v>12</v>
      </c>
      <c r="M868" s="206">
        <v>10.998562191780822</v>
      </c>
      <c r="N868" s="289"/>
      <c r="O868" s="197">
        <f t="shared" si="224"/>
        <v>466.33903693150688</v>
      </c>
      <c r="P868" s="174">
        <v>1.4</v>
      </c>
      <c r="Q868" s="174">
        <f t="shared" ref="Q868:Q880" si="232">M868*0.8*P868</f>
        <v>12.318389654794521</v>
      </c>
      <c r="R868" s="173">
        <f t="shared" si="222"/>
        <v>652.87465170410962</v>
      </c>
      <c r="S868" s="173">
        <f t="shared" ref="S868:S880" si="233">R868-O868</f>
        <v>186.53561477260274</v>
      </c>
      <c r="T868" s="153"/>
      <c r="U868" s="142">
        <f t="shared" si="229"/>
        <v>0</v>
      </c>
      <c r="V868" s="280">
        <v>4</v>
      </c>
      <c r="W868" s="137"/>
      <c r="X868" s="214"/>
      <c r="Y868" s="20">
        <v>46539</v>
      </c>
      <c r="Z868" s="151"/>
    </row>
    <row r="869" spans="1:26" s="46" customFormat="1" ht="12.75" customHeight="1">
      <c r="A869" s="309" t="s">
        <v>3719</v>
      </c>
      <c r="B869" s="314"/>
      <c r="C869" s="314">
        <v>1941777</v>
      </c>
      <c r="D869" s="311">
        <v>5999100039148</v>
      </c>
      <c r="E869" s="318">
        <v>80042030200</v>
      </c>
      <c r="F869" s="319">
        <v>1806909000</v>
      </c>
      <c r="G869" s="5" t="s">
        <v>89</v>
      </c>
      <c r="H869" s="8" t="s">
        <v>239</v>
      </c>
      <c r="I869" s="326" t="s">
        <v>3514</v>
      </c>
      <c r="J869" s="104" t="s">
        <v>3749</v>
      </c>
      <c r="K869" s="43" t="s">
        <v>685</v>
      </c>
      <c r="L869" s="13">
        <v>250</v>
      </c>
      <c r="M869" s="206">
        <v>1.3826169863013702</v>
      </c>
      <c r="N869" s="73"/>
      <c r="O869" s="197">
        <f>(M869+M869*N869)*$Y$3*(1-$Y$2/100)</f>
        <v>58.622960219178097</v>
      </c>
      <c r="P869" s="174">
        <v>1.4</v>
      </c>
      <c r="Q869" s="174">
        <f>M869*0.8*P869</f>
        <v>1.5485310246575346</v>
      </c>
      <c r="R869" s="173">
        <f t="shared" si="222"/>
        <v>82.072144306849339</v>
      </c>
      <c r="S869" s="173">
        <f>R869-O869</f>
        <v>23.449184087671242</v>
      </c>
      <c r="T869" s="153"/>
      <c r="U869" s="32">
        <f>O869*T869</f>
        <v>0</v>
      </c>
      <c r="V869" s="280">
        <v>45</v>
      </c>
      <c r="W869" s="137"/>
      <c r="X869" s="215"/>
      <c r="Y869" s="294">
        <v>47058</v>
      </c>
      <c r="Z869" s="151"/>
    </row>
    <row r="870" spans="1:26" s="46" customFormat="1" ht="12.75" customHeight="1">
      <c r="A870" s="309" t="s">
        <v>3720</v>
      </c>
      <c r="B870" s="314"/>
      <c r="C870" s="314">
        <v>1941778</v>
      </c>
      <c r="D870" s="311">
        <v>5999100039179</v>
      </c>
      <c r="E870" s="318">
        <v>80042030500</v>
      </c>
      <c r="F870" s="319">
        <v>1806909000</v>
      </c>
      <c r="G870" s="5" t="s">
        <v>89</v>
      </c>
      <c r="H870" s="8" t="s">
        <v>239</v>
      </c>
      <c r="I870" s="326" t="s">
        <v>3514</v>
      </c>
      <c r="J870" s="104" t="s">
        <v>3749</v>
      </c>
      <c r="K870" s="43" t="s">
        <v>3512</v>
      </c>
      <c r="L870" s="13">
        <v>250</v>
      </c>
      <c r="M870" s="206">
        <v>1.3826169863013702</v>
      </c>
      <c r="N870" s="73"/>
      <c r="O870" s="197">
        <f>(M870+M870*N870)*$Y$3*(1-$Y$2/100)</f>
        <v>58.622960219178097</v>
      </c>
      <c r="P870" s="174">
        <v>1.4</v>
      </c>
      <c r="Q870" s="174">
        <f>M870*0.8*P870</f>
        <v>1.5485310246575346</v>
      </c>
      <c r="R870" s="173">
        <f t="shared" si="222"/>
        <v>82.072144306849339</v>
      </c>
      <c r="S870" s="173">
        <f>R870-O870</f>
        <v>23.449184087671242</v>
      </c>
      <c r="T870" s="153"/>
      <c r="U870" s="32">
        <f>O870*T870</f>
        <v>0</v>
      </c>
      <c r="V870" s="280">
        <v>44</v>
      </c>
      <c r="W870" s="137"/>
      <c r="X870" s="215"/>
      <c r="Y870" s="294">
        <v>47027</v>
      </c>
      <c r="Z870" s="151"/>
    </row>
    <row r="871" spans="1:26" s="46" customFormat="1" ht="12.75" customHeight="1">
      <c r="A871" s="309" t="s">
        <v>3721</v>
      </c>
      <c r="B871" s="314"/>
      <c r="C871" s="314">
        <v>1941779</v>
      </c>
      <c r="D871" s="311">
        <v>5999100039162</v>
      </c>
      <c r="E871" s="318">
        <v>80042030400</v>
      </c>
      <c r="F871" s="319">
        <v>2106909200</v>
      </c>
      <c r="G871" s="5" t="s">
        <v>89</v>
      </c>
      <c r="H871" s="8" t="s">
        <v>239</v>
      </c>
      <c r="I871" s="326" t="s">
        <v>3514</v>
      </c>
      <c r="J871" s="104" t="s">
        <v>3749</v>
      </c>
      <c r="K871" s="43" t="s">
        <v>422</v>
      </c>
      <c r="L871" s="13">
        <v>250</v>
      </c>
      <c r="M871" s="206">
        <v>1.3826169863013702</v>
      </c>
      <c r="N871" s="73"/>
      <c r="O871" s="197">
        <f>(M871+M871*N871)*$Y$3*(1-$Y$2/100)</f>
        <v>58.622960219178097</v>
      </c>
      <c r="P871" s="174">
        <v>1.4</v>
      </c>
      <c r="Q871" s="174">
        <f>M871*0.8*P871</f>
        <v>1.5485310246575346</v>
      </c>
      <c r="R871" s="173">
        <f t="shared" si="222"/>
        <v>82.072144306849339</v>
      </c>
      <c r="S871" s="173">
        <f>R871-O871</f>
        <v>23.449184087671242</v>
      </c>
      <c r="T871" s="153"/>
      <c r="U871" s="32">
        <f>O871*T871</f>
        <v>0</v>
      </c>
      <c r="V871" s="280">
        <v>44</v>
      </c>
      <c r="W871" s="137"/>
      <c r="X871" s="215"/>
      <c r="Y871" s="294">
        <v>47058</v>
      </c>
      <c r="Z871" s="151"/>
    </row>
    <row r="872" spans="1:26" s="2" customFormat="1" ht="13.5" customHeight="1">
      <c r="A872" s="309" t="s">
        <v>3497</v>
      </c>
      <c r="B872" s="310"/>
      <c r="C872" s="310">
        <v>1941780</v>
      </c>
      <c r="D872" s="311">
        <v>5999100038110</v>
      </c>
      <c r="E872" s="318">
        <v>80042020200</v>
      </c>
      <c r="F872" s="315">
        <v>1806909000</v>
      </c>
      <c r="G872" s="129" t="s">
        <v>89</v>
      </c>
      <c r="H872" s="81" t="s">
        <v>239</v>
      </c>
      <c r="I872" s="326" t="s">
        <v>3514</v>
      </c>
      <c r="J872" s="105" t="s">
        <v>594</v>
      </c>
      <c r="K872" s="43" t="s">
        <v>685</v>
      </c>
      <c r="L872" s="15">
        <v>6</v>
      </c>
      <c r="M872" s="206">
        <v>31.010123835616437</v>
      </c>
      <c r="N872" s="73"/>
      <c r="O872" s="197">
        <f t="shared" si="224"/>
        <v>1314.829250630137</v>
      </c>
      <c r="P872" s="174">
        <v>1.25</v>
      </c>
      <c r="Q872" s="174">
        <f t="shared" si="232"/>
        <v>31.010123835616437</v>
      </c>
      <c r="R872" s="173">
        <f t="shared" si="222"/>
        <v>1643.5365632876712</v>
      </c>
      <c r="S872" s="173">
        <f t="shared" si="233"/>
        <v>328.7073126575342</v>
      </c>
      <c r="T872" s="153"/>
      <c r="U872" s="32">
        <f t="shared" si="229"/>
        <v>0</v>
      </c>
      <c r="V872" s="280"/>
      <c r="W872" s="137"/>
      <c r="X872" s="217"/>
      <c r="Y872" s="20"/>
      <c r="Z872" s="178"/>
    </row>
    <row r="873" spans="1:26" s="2" customFormat="1" ht="13.5" customHeight="1">
      <c r="A873" s="309" t="s">
        <v>3498</v>
      </c>
      <c r="B873" s="310"/>
      <c r="C873" s="310">
        <v>1941781</v>
      </c>
      <c r="D873" s="311">
        <v>5999100038134</v>
      </c>
      <c r="E873" s="318">
        <v>80042020500</v>
      </c>
      <c r="F873" s="315">
        <v>1806909000</v>
      </c>
      <c r="G873" s="129" t="s">
        <v>89</v>
      </c>
      <c r="H873" s="81" t="s">
        <v>239</v>
      </c>
      <c r="I873" s="326" t="s">
        <v>3514</v>
      </c>
      <c r="J873" s="105" t="s">
        <v>594</v>
      </c>
      <c r="K873" s="43" t="s">
        <v>3512</v>
      </c>
      <c r="L873" s="15">
        <v>6</v>
      </c>
      <c r="M873" s="206">
        <v>31.010123835616437</v>
      </c>
      <c r="N873" s="73"/>
      <c r="O873" s="197">
        <f t="shared" si="224"/>
        <v>1314.829250630137</v>
      </c>
      <c r="P873" s="174">
        <v>1.25</v>
      </c>
      <c r="Q873" s="174">
        <f t="shared" si="232"/>
        <v>31.010123835616437</v>
      </c>
      <c r="R873" s="173">
        <f t="shared" si="222"/>
        <v>1643.5365632876712</v>
      </c>
      <c r="S873" s="173">
        <f t="shared" si="233"/>
        <v>328.7073126575342</v>
      </c>
      <c r="T873" s="153"/>
      <c r="U873" s="32">
        <f t="shared" si="229"/>
        <v>0</v>
      </c>
      <c r="V873" s="280"/>
      <c r="W873" s="137"/>
      <c r="X873" s="217"/>
      <c r="Y873" s="20"/>
      <c r="Z873" s="178"/>
    </row>
    <row r="874" spans="1:26" s="2" customFormat="1" ht="13.5" customHeight="1">
      <c r="A874" s="309" t="s">
        <v>3499</v>
      </c>
      <c r="B874" s="310"/>
      <c r="C874" s="310">
        <v>1941782</v>
      </c>
      <c r="D874" s="311">
        <v>5999100038127</v>
      </c>
      <c r="E874" s="318">
        <v>80042020400</v>
      </c>
      <c r="F874" s="315">
        <v>2106909200</v>
      </c>
      <c r="G874" s="129" t="s">
        <v>89</v>
      </c>
      <c r="H874" s="81" t="s">
        <v>239</v>
      </c>
      <c r="I874" s="326" t="s">
        <v>3514</v>
      </c>
      <c r="J874" s="105" t="s">
        <v>594</v>
      </c>
      <c r="K874" s="43" t="s">
        <v>422</v>
      </c>
      <c r="L874" s="15">
        <v>6</v>
      </c>
      <c r="M874" s="206">
        <v>31.010123835616437</v>
      </c>
      <c r="N874" s="73"/>
      <c r="O874" s="197">
        <f t="shared" si="224"/>
        <v>1314.829250630137</v>
      </c>
      <c r="P874" s="174">
        <v>1.25</v>
      </c>
      <c r="Q874" s="174">
        <f t="shared" si="232"/>
        <v>31.010123835616437</v>
      </c>
      <c r="R874" s="173">
        <f t="shared" si="222"/>
        <v>1643.5365632876712</v>
      </c>
      <c r="S874" s="173">
        <f t="shared" si="233"/>
        <v>328.7073126575342</v>
      </c>
      <c r="T874" s="153"/>
      <c r="U874" s="32">
        <f t="shared" si="229"/>
        <v>0</v>
      </c>
      <c r="V874" s="280"/>
      <c r="W874" s="137"/>
      <c r="X874" s="217"/>
      <c r="Y874" s="20"/>
      <c r="Z874" s="178"/>
    </row>
    <row r="875" spans="1:26" s="2" customFormat="1" ht="13.5" customHeight="1">
      <c r="A875" s="309" t="s">
        <v>3500</v>
      </c>
      <c r="B875" s="310"/>
      <c r="C875" s="310">
        <v>1941783</v>
      </c>
      <c r="D875" s="311">
        <v>5999100038103</v>
      </c>
      <c r="E875" s="318">
        <v>80042020100</v>
      </c>
      <c r="F875" s="315">
        <v>2106909200</v>
      </c>
      <c r="G875" s="129" t="s">
        <v>89</v>
      </c>
      <c r="H875" s="81" t="s">
        <v>239</v>
      </c>
      <c r="I875" s="326" t="s">
        <v>3514</v>
      </c>
      <c r="J875" s="105" t="s">
        <v>594</v>
      </c>
      <c r="K875" s="43" t="s">
        <v>163</v>
      </c>
      <c r="L875" s="15">
        <v>6</v>
      </c>
      <c r="M875" s="206">
        <v>31.010123835616437</v>
      </c>
      <c r="N875" s="73"/>
      <c r="O875" s="197">
        <f t="shared" si="224"/>
        <v>1314.829250630137</v>
      </c>
      <c r="P875" s="174">
        <v>1.25</v>
      </c>
      <c r="Q875" s="174">
        <f t="shared" si="232"/>
        <v>31.010123835616437</v>
      </c>
      <c r="R875" s="173">
        <f t="shared" si="222"/>
        <v>1643.5365632876712</v>
      </c>
      <c r="S875" s="173">
        <f t="shared" si="233"/>
        <v>328.7073126575342</v>
      </c>
      <c r="T875" s="153"/>
      <c r="U875" s="32">
        <f t="shared" si="229"/>
        <v>0</v>
      </c>
      <c r="V875" s="280"/>
      <c r="W875" s="137"/>
      <c r="X875" s="217"/>
      <c r="Y875" s="20"/>
      <c r="Z875" s="178"/>
    </row>
    <row r="876" spans="1:26" s="46" customFormat="1" ht="12.75" customHeight="1">
      <c r="A876" s="309" t="s">
        <v>3717</v>
      </c>
      <c r="B876" s="314"/>
      <c r="C876" s="314">
        <v>1941787</v>
      </c>
      <c r="D876" s="311">
        <v>5999100038141</v>
      </c>
      <c r="E876" s="318">
        <v>80042020600</v>
      </c>
      <c r="F876" s="319">
        <v>2106909200</v>
      </c>
      <c r="G876" s="5" t="s">
        <v>89</v>
      </c>
      <c r="H876" s="8" t="s">
        <v>239</v>
      </c>
      <c r="I876" s="326" t="s">
        <v>3514</v>
      </c>
      <c r="J876" s="104" t="s">
        <v>594</v>
      </c>
      <c r="K876" s="43" t="s">
        <v>3757</v>
      </c>
      <c r="L876" s="13">
        <v>6</v>
      </c>
      <c r="M876" s="206">
        <v>31.010123835616437</v>
      </c>
      <c r="N876" s="73"/>
      <c r="O876" s="197">
        <f>(M876+M876*N876)*$Y$3*(1-$Y$2/100)</f>
        <v>1314.829250630137</v>
      </c>
      <c r="P876" s="174">
        <v>1.25</v>
      </c>
      <c r="Q876" s="174">
        <f>M876*0.8*P876</f>
        <v>31.010123835616437</v>
      </c>
      <c r="R876" s="173">
        <f t="shared" si="222"/>
        <v>1643.5365632876712</v>
      </c>
      <c r="S876" s="173">
        <f>R876-O876</f>
        <v>328.7073126575342</v>
      </c>
      <c r="T876" s="153"/>
      <c r="U876" s="32">
        <f>O876*T876</f>
        <v>0</v>
      </c>
      <c r="V876" s="280"/>
      <c r="W876" s="137"/>
      <c r="X876" s="215"/>
      <c r="Y876" s="294"/>
      <c r="Z876" s="151"/>
    </row>
    <row r="877" spans="1:26" s="2" customFormat="1" ht="13.5" customHeight="1">
      <c r="A877" s="309" t="s">
        <v>3501</v>
      </c>
      <c r="B877" s="310"/>
      <c r="C877" s="310">
        <v>1941788</v>
      </c>
      <c r="D877" s="311">
        <v>5999100038066</v>
      </c>
      <c r="E877" s="318">
        <v>80042010200</v>
      </c>
      <c r="F877" s="315">
        <v>1806909000</v>
      </c>
      <c r="G877" s="129" t="s">
        <v>89</v>
      </c>
      <c r="H877" s="81" t="s">
        <v>239</v>
      </c>
      <c r="I877" s="326" t="s">
        <v>3514</v>
      </c>
      <c r="J877" s="105" t="s">
        <v>611</v>
      </c>
      <c r="K877" s="43" t="s">
        <v>685</v>
      </c>
      <c r="L877" s="15">
        <v>2</v>
      </c>
      <c r="M877" s="206">
        <v>58.735232876712338</v>
      </c>
      <c r="N877" s="73"/>
      <c r="O877" s="197">
        <f t="shared" si="224"/>
        <v>2490.3738739726032</v>
      </c>
      <c r="P877" s="174">
        <v>1.2</v>
      </c>
      <c r="Q877" s="174">
        <f t="shared" si="232"/>
        <v>56.385823561643846</v>
      </c>
      <c r="R877" s="173">
        <f t="shared" si="222"/>
        <v>2988.4486487671238</v>
      </c>
      <c r="S877" s="173">
        <f t="shared" si="233"/>
        <v>498.07477479452064</v>
      </c>
      <c r="T877" s="153"/>
      <c r="U877" s="32">
        <f t="shared" si="229"/>
        <v>0</v>
      </c>
      <c r="V877" s="280">
        <v>2</v>
      </c>
      <c r="W877" s="137"/>
      <c r="X877" s="217"/>
      <c r="Y877" s="294">
        <v>47209</v>
      </c>
      <c r="Z877" s="178"/>
    </row>
    <row r="878" spans="1:26" s="2" customFormat="1" ht="13.5" customHeight="1">
      <c r="A878" s="309" t="s">
        <v>3502</v>
      </c>
      <c r="B878" s="310"/>
      <c r="C878" s="310">
        <v>1941789</v>
      </c>
      <c r="D878" s="311">
        <v>5999100038080</v>
      </c>
      <c r="E878" s="318">
        <v>80042010500</v>
      </c>
      <c r="F878" s="315">
        <v>1806909000</v>
      </c>
      <c r="G878" s="129" t="s">
        <v>89</v>
      </c>
      <c r="H878" s="81" t="s">
        <v>239</v>
      </c>
      <c r="I878" s="326" t="s">
        <v>3514</v>
      </c>
      <c r="J878" s="105" t="s">
        <v>611</v>
      </c>
      <c r="K878" s="43" t="s">
        <v>3512</v>
      </c>
      <c r="L878" s="15">
        <v>2</v>
      </c>
      <c r="M878" s="206">
        <v>58.735232876712338</v>
      </c>
      <c r="N878" s="73"/>
      <c r="O878" s="197">
        <f t="shared" si="224"/>
        <v>2490.3738739726032</v>
      </c>
      <c r="P878" s="174">
        <v>1.2</v>
      </c>
      <c r="Q878" s="174">
        <f t="shared" si="232"/>
        <v>56.385823561643846</v>
      </c>
      <c r="R878" s="173">
        <f t="shared" si="222"/>
        <v>2988.4486487671238</v>
      </c>
      <c r="S878" s="173">
        <f t="shared" si="233"/>
        <v>498.07477479452064</v>
      </c>
      <c r="T878" s="153"/>
      <c r="U878" s="32">
        <f t="shared" si="229"/>
        <v>0</v>
      </c>
      <c r="V878" s="280"/>
      <c r="W878" s="137"/>
      <c r="X878" s="217"/>
      <c r="Y878" s="294"/>
      <c r="Z878" s="178"/>
    </row>
    <row r="879" spans="1:26" s="2" customFormat="1" ht="13.5" customHeight="1">
      <c r="A879" s="309" t="s">
        <v>3503</v>
      </c>
      <c r="B879" s="310"/>
      <c r="C879" s="310">
        <v>1941790</v>
      </c>
      <c r="D879" s="311">
        <v>5999100038073</v>
      </c>
      <c r="E879" s="318">
        <v>80042010400</v>
      </c>
      <c r="F879" s="315">
        <v>2106909200</v>
      </c>
      <c r="G879" s="129" t="s">
        <v>89</v>
      </c>
      <c r="H879" s="81" t="s">
        <v>239</v>
      </c>
      <c r="I879" s="326" t="s">
        <v>3514</v>
      </c>
      <c r="J879" s="105" t="s">
        <v>611</v>
      </c>
      <c r="K879" s="43" t="s">
        <v>422</v>
      </c>
      <c r="L879" s="15">
        <v>2</v>
      </c>
      <c r="M879" s="206">
        <v>58.735232876712338</v>
      </c>
      <c r="N879" s="73"/>
      <c r="O879" s="197">
        <f t="shared" si="224"/>
        <v>2490.3738739726032</v>
      </c>
      <c r="P879" s="174">
        <v>1.2</v>
      </c>
      <c r="Q879" s="174">
        <f t="shared" si="232"/>
        <v>56.385823561643846</v>
      </c>
      <c r="R879" s="173">
        <f t="shared" si="222"/>
        <v>2988.4486487671238</v>
      </c>
      <c r="S879" s="173">
        <f t="shared" si="233"/>
        <v>498.07477479452064</v>
      </c>
      <c r="T879" s="153"/>
      <c r="U879" s="32">
        <f t="shared" si="229"/>
        <v>0</v>
      </c>
      <c r="V879" s="280"/>
      <c r="W879" s="137"/>
      <c r="X879" s="217"/>
      <c r="Y879" s="20"/>
      <c r="Z879" s="178"/>
    </row>
    <row r="880" spans="1:26" s="2" customFormat="1" ht="13.5" customHeight="1">
      <c r="A880" s="309" t="s">
        <v>3504</v>
      </c>
      <c r="B880" s="310"/>
      <c r="C880" s="310">
        <v>1941791</v>
      </c>
      <c r="D880" s="311">
        <v>5999100038059</v>
      </c>
      <c r="E880" s="318">
        <v>80042010100</v>
      </c>
      <c r="F880" s="315">
        <v>2106909200</v>
      </c>
      <c r="G880" s="129" t="s">
        <v>89</v>
      </c>
      <c r="H880" s="81" t="s">
        <v>239</v>
      </c>
      <c r="I880" s="326" t="s">
        <v>3514</v>
      </c>
      <c r="J880" s="105" t="s">
        <v>611</v>
      </c>
      <c r="K880" s="43" t="s">
        <v>163</v>
      </c>
      <c r="L880" s="15">
        <v>2</v>
      </c>
      <c r="M880" s="206">
        <v>58.735232876712338</v>
      </c>
      <c r="N880" s="73"/>
      <c r="O880" s="197">
        <f t="shared" si="224"/>
        <v>2490.3738739726032</v>
      </c>
      <c r="P880" s="174">
        <v>1.2</v>
      </c>
      <c r="Q880" s="174">
        <f t="shared" si="232"/>
        <v>56.385823561643846</v>
      </c>
      <c r="R880" s="173">
        <f t="shared" ref="R880:R937" si="234">Q880*53</f>
        <v>2988.4486487671238</v>
      </c>
      <c r="S880" s="173">
        <f t="shared" si="233"/>
        <v>498.07477479452064</v>
      </c>
      <c r="T880" s="153"/>
      <c r="U880" s="32">
        <f t="shared" si="229"/>
        <v>0</v>
      </c>
      <c r="V880" s="280"/>
      <c r="W880" s="137"/>
      <c r="X880" s="217"/>
      <c r="Y880" s="74"/>
      <c r="Z880" s="178"/>
    </row>
    <row r="881" spans="1:26" s="46" customFormat="1" ht="12.75" customHeight="1">
      <c r="A881" s="309" t="s">
        <v>3718</v>
      </c>
      <c r="B881" s="314"/>
      <c r="C881" s="314">
        <v>1941792</v>
      </c>
      <c r="D881" s="311">
        <v>5999100038097</v>
      </c>
      <c r="E881" s="318">
        <v>80042010600</v>
      </c>
      <c r="F881" s="319">
        <v>2106909200</v>
      </c>
      <c r="G881" s="5" t="s">
        <v>89</v>
      </c>
      <c r="H881" s="8" t="s">
        <v>239</v>
      </c>
      <c r="I881" s="326" t="s">
        <v>3514</v>
      </c>
      <c r="J881" s="104" t="s">
        <v>611</v>
      </c>
      <c r="K881" s="43" t="s">
        <v>3757</v>
      </c>
      <c r="L881" s="13">
        <v>2</v>
      </c>
      <c r="M881" s="206">
        <v>58.735232876712338</v>
      </c>
      <c r="N881" s="73"/>
      <c r="O881" s="197">
        <f>(M881+M881*N881)*$Y$3*(1-$Y$2/100)</f>
        <v>2490.3738739726032</v>
      </c>
      <c r="P881" s="174">
        <v>1.2</v>
      </c>
      <c r="Q881" s="174">
        <f>M881*0.8*P881</f>
        <v>56.385823561643846</v>
      </c>
      <c r="R881" s="173">
        <f t="shared" si="234"/>
        <v>2988.4486487671238</v>
      </c>
      <c r="S881" s="173">
        <f>R881-O881</f>
        <v>498.07477479452064</v>
      </c>
      <c r="T881" s="153"/>
      <c r="U881" s="32">
        <f>O881*T881</f>
        <v>0</v>
      </c>
      <c r="V881" s="280"/>
      <c r="W881" s="137"/>
      <c r="X881" s="215"/>
      <c r="Y881" s="294"/>
      <c r="Z881" s="151"/>
    </row>
    <row r="882" spans="1:26" s="52" customFormat="1" ht="14.1" customHeight="1">
      <c r="A882" s="309" t="s">
        <v>2084</v>
      </c>
      <c r="B882" s="310"/>
      <c r="C882" s="310">
        <v>1021754</v>
      </c>
      <c r="D882" s="311">
        <v>5999100022614</v>
      </c>
      <c r="E882" s="318">
        <v>80036010400</v>
      </c>
      <c r="F882" s="315">
        <v>2106909200</v>
      </c>
      <c r="G882" s="129" t="s">
        <v>89</v>
      </c>
      <c r="H882" s="81" t="s">
        <v>239</v>
      </c>
      <c r="I882" s="326" t="s">
        <v>975</v>
      </c>
      <c r="J882" s="105" t="s">
        <v>594</v>
      </c>
      <c r="K882" s="43" t="s">
        <v>909</v>
      </c>
      <c r="L882" s="15">
        <v>6</v>
      </c>
      <c r="M882" s="206">
        <v>36.207932054794519</v>
      </c>
      <c r="N882" s="73"/>
      <c r="O882" s="197">
        <f t="shared" si="224"/>
        <v>1535.2163191232876</v>
      </c>
      <c r="P882" s="174">
        <v>1.25</v>
      </c>
      <c r="Q882" s="174">
        <f t="shared" si="230"/>
        <v>36.207932054794519</v>
      </c>
      <c r="R882" s="173">
        <f t="shared" si="234"/>
        <v>1919.0203989041095</v>
      </c>
      <c r="S882" s="173">
        <f t="shared" si="231"/>
        <v>383.80407978082189</v>
      </c>
      <c r="T882" s="111"/>
      <c r="U882" s="32">
        <f t="shared" si="229"/>
        <v>0</v>
      </c>
      <c r="V882" s="280">
        <v>6</v>
      </c>
      <c r="W882" s="137"/>
      <c r="X882" s="217"/>
      <c r="Y882" s="20">
        <v>47239</v>
      </c>
      <c r="Z882" s="178"/>
    </row>
    <row r="883" spans="1:26" s="52" customFormat="1" ht="14.1" customHeight="1">
      <c r="A883" s="309" t="s">
        <v>2085</v>
      </c>
      <c r="B883" s="310"/>
      <c r="C883" s="310">
        <v>1021755</v>
      </c>
      <c r="D883" s="311">
        <v>5999100022591</v>
      </c>
      <c r="E883" s="318">
        <v>80036010100</v>
      </c>
      <c r="F883" s="315">
        <v>2106909200</v>
      </c>
      <c r="G883" s="129" t="s">
        <v>89</v>
      </c>
      <c r="H883" s="81" t="s">
        <v>239</v>
      </c>
      <c r="I883" s="326" t="s">
        <v>975</v>
      </c>
      <c r="J883" s="105" t="s">
        <v>594</v>
      </c>
      <c r="K883" s="43" t="s">
        <v>163</v>
      </c>
      <c r="L883" s="15">
        <v>6</v>
      </c>
      <c r="M883" s="206">
        <v>36.207932054794519</v>
      </c>
      <c r="N883" s="73"/>
      <c r="O883" s="197">
        <f t="shared" si="224"/>
        <v>1535.2163191232876</v>
      </c>
      <c r="P883" s="174">
        <v>1.25</v>
      </c>
      <c r="Q883" s="174">
        <f t="shared" si="230"/>
        <v>36.207932054794519</v>
      </c>
      <c r="R883" s="173">
        <f t="shared" si="234"/>
        <v>1919.0203989041095</v>
      </c>
      <c r="S883" s="173">
        <f t="shared" si="231"/>
        <v>383.80407978082189</v>
      </c>
      <c r="T883" s="111"/>
      <c r="U883" s="32">
        <f t="shared" si="229"/>
        <v>0</v>
      </c>
      <c r="V883" s="280"/>
      <c r="W883" s="137"/>
      <c r="X883" s="217"/>
      <c r="Y883" s="20"/>
      <c r="Z883" s="178"/>
    </row>
    <row r="884" spans="1:26" s="46" customFormat="1" ht="12.75" customHeight="1">
      <c r="A884" s="309" t="s">
        <v>3937</v>
      </c>
      <c r="B884" s="314"/>
      <c r="C884" s="314"/>
      <c r="D884" s="311">
        <v>5999100041158</v>
      </c>
      <c r="E884" s="309">
        <v>80044010400</v>
      </c>
      <c r="F884" s="315">
        <v>2106909200</v>
      </c>
      <c r="G884" s="129" t="s">
        <v>89</v>
      </c>
      <c r="H884" s="8" t="s">
        <v>239</v>
      </c>
      <c r="I884" s="326" t="s">
        <v>3938</v>
      </c>
      <c r="J884" s="54" t="s">
        <v>611</v>
      </c>
      <c r="K884" s="43" t="s">
        <v>165</v>
      </c>
      <c r="L884" s="93">
        <v>2</v>
      </c>
      <c r="M884" s="206">
        <v>70.866917260273965</v>
      </c>
      <c r="N884" s="73"/>
      <c r="O884" s="197">
        <f>(M884+M884*N884)*$Y$3*(1-$Y$2/100)</f>
        <v>3004.7572918356163</v>
      </c>
      <c r="P884" s="174">
        <v>1.2</v>
      </c>
      <c r="Q884" s="174">
        <f>M884*0.8*P884</f>
        <v>68.032240569863006</v>
      </c>
      <c r="R884" s="173">
        <f>Q884*53</f>
        <v>3605.7087502027393</v>
      </c>
      <c r="S884" s="173">
        <f>R884-O884</f>
        <v>600.951458367123</v>
      </c>
      <c r="T884" s="111"/>
      <c r="U884" s="32">
        <f>O884*T884</f>
        <v>0</v>
      </c>
      <c r="V884" s="280">
        <v>8</v>
      </c>
      <c r="W884" s="137"/>
      <c r="X884" s="215"/>
      <c r="Y884" s="294">
        <v>47209</v>
      </c>
      <c r="Z884" s="151"/>
    </row>
    <row r="885" spans="1:26" s="46" customFormat="1" ht="12.75" customHeight="1">
      <c r="A885" s="309" t="s">
        <v>3939</v>
      </c>
      <c r="B885" s="314"/>
      <c r="C885" s="314"/>
      <c r="D885" s="311">
        <v>5999100041189</v>
      </c>
      <c r="E885" s="309">
        <v>80044010700</v>
      </c>
      <c r="F885" s="315">
        <v>1806209500</v>
      </c>
      <c r="G885" s="129" t="s">
        <v>89</v>
      </c>
      <c r="H885" s="8" t="s">
        <v>239</v>
      </c>
      <c r="I885" s="326" t="s">
        <v>3938</v>
      </c>
      <c r="J885" s="54" t="s">
        <v>611</v>
      </c>
      <c r="K885" s="43" t="s">
        <v>3940</v>
      </c>
      <c r="L885" s="93">
        <v>2</v>
      </c>
      <c r="M885" s="206">
        <v>70.866917260273965</v>
      </c>
      <c r="N885" s="73"/>
      <c r="O885" s="197">
        <f>(M885+M885*N885)*$Y$3*(1-$Y$2/100)</f>
        <v>3004.7572918356163</v>
      </c>
      <c r="P885" s="174">
        <v>1.2</v>
      </c>
      <c r="Q885" s="174">
        <f>M885*0.8*P885</f>
        <v>68.032240569863006</v>
      </c>
      <c r="R885" s="173">
        <f>Q885*53</f>
        <v>3605.7087502027393</v>
      </c>
      <c r="S885" s="173">
        <f>R885-O885</f>
        <v>600.951458367123</v>
      </c>
      <c r="T885" s="111"/>
      <c r="U885" s="32">
        <f>O885*T885</f>
        <v>0</v>
      </c>
      <c r="V885" s="280">
        <v>6</v>
      </c>
      <c r="W885" s="137"/>
      <c r="X885" s="215"/>
      <c r="Y885" s="294">
        <v>47209</v>
      </c>
      <c r="Z885" s="151"/>
    </row>
    <row r="886" spans="1:26" s="46" customFormat="1" ht="12.75" customHeight="1">
      <c r="A886" s="309" t="s">
        <v>3941</v>
      </c>
      <c r="B886" s="314"/>
      <c r="C886" s="314"/>
      <c r="D886" s="311">
        <v>5999100041165</v>
      </c>
      <c r="E886" s="309">
        <v>80044010500</v>
      </c>
      <c r="F886" s="315">
        <v>2106909200</v>
      </c>
      <c r="G886" s="129" t="s">
        <v>89</v>
      </c>
      <c r="H886" s="8" t="s">
        <v>239</v>
      </c>
      <c r="I886" s="326" t="s">
        <v>3938</v>
      </c>
      <c r="J886" s="54" t="s">
        <v>611</v>
      </c>
      <c r="K886" s="43" t="s">
        <v>874</v>
      </c>
      <c r="L886" s="93">
        <v>2</v>
      </c>
      <c r="M886" s="206">
        <v>70.866917260273965</v>
      </c>
      <c r="N886" s="73"/>
      <c r="O886" s="197">
        <f>(M886+M886*N886)*$Y$3*(1-$Y$2/100)</f>
        <v>3004.7572918356163</v>
      </c>
      <c r="P886" s="174">
        <v>1.2</v>
      </c>
      <c r="Q886" s="174">
        <f>M886*0.8*P886</f>
        <v>68.032240569863006</v>
      </c>
      <c r="R886" s="173">
        <f>Q886*53</f>
        <v>3605.7087502027393</v>
      </c>
      <c r="S886" s="173">
        <f>R886-O886</f>
        <v>600.951458367123</v>
      </c>
      <c r="T886" s="111"/>
      <c r="U886" s="32">
        <f>O886*T886</f>
        <v>0</v>
      </c>
      <c r="V886" s="280">
        <v>9</v>
      </c>
      <c r="W886" s="137"/>
      <c r="X886" s="215"/>
      <c r="Y886" s="294">
        <v>47209</v>
      </c>
      <c r="Z886" s="151"/>
    </row>
    <row r="887" spans="1:26" s="46" customFormat="1" ht="12.75" customHeight="1">
      <c r="A887" s="309" t="s">
        <v>3942</v>
      </c>
      <c r="B887" s="314"/>
      <c r="C887" s="314"/>
      <c r="D887" s="311">
        <v>5999100041141</v>
      </c>
      <c r="E887" s="309">
        <v>80044010300</v>
      </c>
      <c r="F887" s="315">
        <v>2106909200</v>
      </c>
      <c r="G887" s="129" t="s">
        <v>89</v>
      </c>
      <c r="H887" s="8" t="s">
        <v>239</v>
      </c>
      <c r="I887" s="326" t="s">
        <v>3938</v>
      </c>
      <c r="J887" s="54" t="s">
        <v>611</v>
      </c>
      <c r="K887" s="43" t="s">
        <v>164</v>
      </c>
      <c r="L887" s="93">
        <v>2</v>
      </c>
      <c r="M887" s="206">
        <v>70.866917260273965</v>
      </c>
      <c r="N887" s="73"/>
      <c r="O887" s="197">
        <f>(M887+M887*N887)*$Y$3*(1-$Y$2/100)</f>
        <v>3004.7572918356163</v>
      </c>
      <c r="P887" s="174">
        <v>1.2</v>
      </c>
      <c r="Q887" s="174">
        <f>M887*0.8*P887</f>
        <v>68.032240569863006</v>
      </c>
      <c r="R887" s="173">
        <f>Q887*53</f>
        <v>3605.7087502027393</v>
      </c>
      <c r="S887" s="173">
        <f>R887-O887</f>
        <v>600.951458367123</v>
      </c>
      <c r="T887" s="111"/>
      <c r="U887" s="32">
        <f>O887*T887</f>
        <v>0</v>
      </c>
      <c r="V887" s="280">
        <v>6</v>
      </c>
      <c r="W887" s="137"/>
      <c r="X887" s="215"/>
      <c r="Y887" s="294">
        <v>47209</v>
      </c>
      <c r="Z887" s="151"/>
    </row>
    <row r="888" spans="1:26" s="46" customFormat="1" ht="12.75" customHeight="1">
      <c r="A888" s="309" t="s">
        <v>3943</v>
      </c>
      <c r="B888" s="314"/>
      <c r="C888" s="314"/>
      <c r="D888" s="311">
        <v>5999100041172</v>
      </c>
      <c r="E888" s="309">
        <v>80044010600</v>
      </c>
      <c r="F888" s="315">
        <v>2106909200</v>
      </c>
      <c r="G888" s="129" t="s">
        <v>89</v>
      </c>
      <c r="H888" s="8" t="s">
        <v>239</v>
      </c>
      <c r="I888" s="326" t="s">
        <v>3938</v>
      </c>
      <c r="J888" s="54" t="s">
        <v>611</v>
      </c>
      <c r="K888" s="43" t="s">
        <v>1472</v>
      </c>
      <c r="L888" s="93">
        <v>2</v>
      </c>
      <c r="M888" s="206">
        <v>70.866917260273965</v>
      </c>
      <c r="N888" s="73"/>
      <c r="O888" s="197">
        <f>(M888+M888*N888)*$Y$3*(1-$Y$2/100)</f>
        <v>3004.7572918356163</v>
      </c>
      <c r="P888" s="174">
        <v>1.2</v>
      </c>
      <c r="Q888" s="174">
        <f>M888*0.8*P888</f>
        <v>68.032240569863006</v>
      </c>
      <c r="R888" s="173">
        <f>Q888*53</f>
        <v>3605.7087502027393</v>
      </c>
      <c r="S888" s="173">
        <f>R888-O888</f>
        <v>600.951458367123</v>
      </c>
      <c r="T888" s="111"/>
      <c r="U888" s="32">
        <f>O888*T888</f>
        <v>0</v>
      </c>
      <c r="V888" s="280">
        <v>7</v>
      </c>
      <c r="W888" s="137"/>
      <c r="X888" s="215"/>
      <c r="Y888" s="294">
        <v>47209</v>
      </c>
      <c r="Z888" s="151"/>
    </row>
    <row r="889" spans="1:26" s="2" customFormat="1" ht="13.5" customHeight="1">
      <c r="A889" s="309" t="s">
        <v>3505</v>
      </c>
      <c r="B889" s="310"/>
      <c r="C889" s="310"/>
      <c r="D889" s="311">
        <v>5999100038271</v>
      </c>
      <c r="E889" s="318">
        <v>80003050420</v>
      </c>
      <c r="F889" s="315">
        <v>2106909200</v>
      </c>
      <c r="G889" s="129" t="s">
        <v>89</v>
      </c>
      <c r="H889" s="81" t="s">
        <v>239</v>
      </c>
      <c r="I889" s="326" t="s">
        <v>119</v>
      </c>
      <c r="J889" s="105" t="s">
        <v>590</v>
      </c>
      <c r="K889" s="43" t="s">
        <v>165</v>
      </c>
      <c r="L889" s="15">
        <v>2</v>
      </c>
      <c r="M889" s="206">
        <v>89.474400000000003</v>
      </c>
      <c r="N889" s="289"/>
      <c r="O889" s="197">
        <f t="shared" si="224"/>
        <v>3793.7145600000003</v>
      </c>
      <c r="P889" s="174">
        <v>1.2</v>
      </c>
      <c r="Q889" s="174">
        <f t="shared" ref="Q889:Q899" si="235">M889*0.8*P889</f>
        <v>85.895424000000006</v>
      </c>
      <c r="R889" s="173">
        <f t="shared" si="234"/>
        <v>4552.4574720000001</v>
      </c>
      <c r="S889" s="173">
        <f t="shared" ref="S889:S899" si="236">R889-O889</f>
        <v>758.74291199999971</v>
      </c>
      <c r="T889" s="153"/>
      <c r="U889" s="32">
        <f t="shared" si="229"/>
        <v>0</v>
      </c>
      <c r="V889" s="280"/>
      <c r="W889" s="137"/>
      <c r="X889" s="217"/>
      <c r="Y889" s="20"/>
      <c r="Z889" s="178"/>
    </row>
    <row r="890" spans="1:26" s="2" customFormat="1" ht="13.5" customHeight="1">
      <c r="A890" s="309" t="s">
        <v>3506</v>
      </c>
      <c r="B890" s="310"/>
      <c r="C890" s="310"/>
      <c r="D890" s="311">
        <v>5999100038301</v>
      </c>
      <c r="E890" s="318">
        <v>80003051120</v>
      </c>
      <c r="F890" s="315">
        <v>2106909200</v>
      </c>
      <c r="G890" s="129" t="s">
        <v>89</v>
      </c>
      <c r="H890" s="81" t="s">
        <v>239</v>
      </c>
      <c r="I890" s="326" t="s">
        <v>119</v>
      </c>
      <c r="J890" s="105" t="s">
        <v>590</v>
      </c>
      <c r="K890" s="43" t="s">
        <v>298</v>
      </c>
      <c r="L890" s="15">
        <v>2</v>
      </c>
      <c r="M890" s="206">
        <v>89.474400000000003</v>
      </c>
      <c r="N890" s="289"/>
      <c r="O890" s="197">
        <f t="shared" si="224"/>
        <v>3793.7145600000003</v>
      </c>
      <c r="P890" s="174">
        <v>1.2</v>
      </c>
      <c r="Q890" s="174">
        <f t="shared" si="235"/>
        <v>85.895424000000006</v>
      </c>
      <c r="R890" s="173">
        <f t="shared" si="234"/>
        <v>4552.4574720000001</v>
      </c>
      <c r="S890" s="173">
        <f t="shared" si="236"/>
        <v>758.74291199999971</v>
      </c>
      <c r="T890" s="153"/>
      <c r="U890" s="32">
        <f t="shared" si="229"/>
        <v>0</v>
      </c>
      <c r="V890" s="280"/>
      <c r="W890" s="137"/>
      <c r="X890" s="217"/>
      <c r="Y890" s="294"/>
      <c r="Z890" s="178"/>
    </row>
    <row r="891" spans="1:26" s="3" customFormat="1" ht="12.75" customHeight="1">
      <c r="A891" s="309" t="s">
        <v>3320</v>
      </c>
      <c r="B891" s="314"/>
      <c r="C891" s="314"/>
      <c r="D891" s="311">
        <v>5999100038257</v>
      </c>
      <c r="E891" s="309">
        <v>80003050220</v>
      </c>
      <c r="F891" s="315">
        <v>1806909000</v>
      </c>
      <c r="G891" s="5" t="s">
        <v>89</v>
      </c>
      <c r="H891" s="81" t="s">
        <v>239</v>
      </c>
      <c r="I891" s="326" t="s">
        <v>119</v>
      </c>
      <c r="J891" s="54" t="s">
        <v>590</v>
      </c>
      <c r="K891" s="5" t="s">
        <v>685</v>
      </c>
      <c r="L891" s="18">
        <v>2</v>
      </c>
      <c r="M891" s="206">
        <v>89.474400000000003</v>
      </c>
      <c r="N891" s="73"/>
      <c r="O891" s="197">
        <f t="shared" si="224"/>
        <v>3793.7145600000003</v>
      </c>
      <c r="P891" s="174">
        <v>1.2</v>
      </c>
      <c r="Q891" s="174">
        <f t="shared" si="235"/>
        <v>85.895424000000006</v>
      </c>
      <c r="R891" s="173">
        <f t="shared" si="234"/>
        <v>4552.4574720000001</v>
      </c>
      <c r="S891" s="173">
        <f t="shared" si="236"/>
        <v>758.74291199999971</v>
      </c>
      <c r="T891" s="111"/>
      <c r="U891" s="32">
        <f t="shared" si="229"/>
        <v>0</v>
      </c>
      <c r="V891" s="280"/>
      <c r="W891" s="137"/>
      <c r="X891" s="215"/>
      <c r="Y891" s="294"/>
      <c r="Z891" s="183"/>
    </row>
    <row r="892" spans="1:26" s="2" customFormat="1" ht="13.5" customHeight="1">
      <c r="A892" s="309" t="s">
        <v>3507</v>
      </c>
      <c r="B892" s="310"/>
      <c r="C892" s="310"/>
      <c r="D892" s="311">
        <v>5999100038295</v>
      </c>
      <c r="E892" s="318">
        <v>80003050920</v>
      </c>
      <c r="F892" s="315">
        <v>1806909000</v>
      </c>
      <c r="G892" s="129" t="s">
        <v>89</v>
      </c>
      <c r="H892" s="81" t="s">
        <v>239</v>
      </c>
      <c r="I892" s="326" t="s">
        <v>119</v>
      </c>
      <c r="J892" s="105" t="s">
        <v>590</v>
      </c>
      <c r="K892" s="43" t="s">
        <v>299</v>
      </c>
      <c r="L892" s="15">
        <v>2</v>
      </c>
      <c r="M892" s="206">
        <v>89.474400000000003</v>
      </c>
      <c r="N892" s="289"/>
      <c r="O892" s="197">
        <f t="shared" si="224"/>
        <v>3793.7145600000003</v>
      </c>
      <c r="P892" s="174">
        <v>1.2</v>
      </c>
      <c r="Q892" s="174">
        <f t="shared" si="235"/>
        <v>85.895424000000006</v>
      </c>
      <c r="R892" s="173">
        <f t="shared" si="234"/>
        <v>4552.4574720000001</v>
      </c>
      <c r="S892" s="173">
        <f t="shared" si="236"/>
        <v>758.74291199999971</v>
      </c>
      <c r="T892" s="153"/>
      <c r="U892" s="32">
        <f t="shared" si="229"/>
        <v>0</v>
      </c>
      <c r="V892" s="280"/>
      <c r="W892" s="137"/>
      <c r="X892" s="217"/>
      <c r="Y892" s="294"/>
      <c r="Z892" s="178"/>
    </row>
    <row r="893" spans="1:26" s="3" customFormat="1" ht="12.75" customHeight="1">
      <c r="A893" s="309" t="s">
        <v>3321</v>
      </c>
      <c r="B893" s="314"/>
      <c r="C893" s="314"/>
      <c r="D893" s="311">
        <v>5999100038318</v>
      </c>
      <c r="E893" s="309">
        <v>80003051220</v>
      </c>
      <c r="F893" s="315">
        <v>1806909000</v>
      </c>
      <c r="G893" s="5" t="s">
        <v>89</v>
      </c>
      <c r="H893" s="81" t="s">
        <v>239</v>
      </c>
      <c r="I893" s="326" t="s">
        <v>119</v>
      </c>
      <c r="J893" s="54" t="s">
        <v>590</v>
      </c>
      <c r="K893" s="5" t="s">
        <v>914</v>
      </c>
      <c r="L893" s="18">
        <v>2</v>
      </c>
      <c r="M893" s="206">
        <v>89.474400000000003</v>
      </c>
      <c r="N893" s="73"/>
      <c r="O893" s="197">
        <f t="shared" si="224"/>
        <v>3793.7145600000003</v>
      </c>
      <c r="P893" s="174">
        <v>1.2</v>
      </c>
      <c r="Q893" s="174">
        <f t="shared" si="235"/>
        <v>85.895424000000006</v>
      </c>
      <c r="R893" s="173">
        <f t="shared" si="234"/>
        <v>4552.4574720000001</v>
      </c>
      <c r="S893" s="173">
        <f t="shared" si="236"/>
        <v>758.74291199999971</v>
      </c>
      <c r="T893" s="111"/>
      <c r="U893" s="32">
        <f t="shared" si="229"/>
        <v>0</v>
      </c>
      <c r="V893" s="280">
        <v>3</v>
      </c>
      <c r="W893" s="137"/>
      <c r="X893" s="215"/>
      <c r="Y893" s="20">
        <v>47270</v>
      </c>
      <c r="Z893" s="183"/>
    </row>
    <row r="894" spans="1:26" s="2" customFormat="1" ht="13.5" customHeight="1">
      <c r="A894" s="309" t="s">
        <v>3508</v>
      </c>
      <c r="B894" s="310"/>
      <c r="C894" s="310"/>
      <c r="D894" s="311">
        <v>5999100038332</v>
      </c>
      <c r="E894" s="318">
        <v>80003051420</v>
      </c>
      <c r="F894" s="315">
        <v>2106909200</v>
      </c>
      <c r="G894" s="129" t="s">
        <v>89</v>
      </c>
      <c r="H894" s="81" t="s">
        <v>239</v>
      </c>
      <c r="I894" s="326" t="s">
        <v>119</v>
      </c>
      <c r="J894" s="105" t="s">
        <v>590</v>
      </c>
      <c r="K894" s="43" t="s">
        <v>915</v>
      </c>
      <c r="L894" s="15">
        <v>2</v>
      </c>
      <c r="M894" s="206">
        <v>89.474400000000003</v>
      </c>
      <c r="N894" s="73"/>
      <c r="O894" s="197">
        <f t="shared" si="224"/>
        <v>3793.7145600000003</v>
      </c>
      <c r="P894" s="174">
        <v>1.2</v>
      </c>
      <c r="Q894" s="174">
        <f t="shared" si="235"/>
        <v>85.895424000000006</v>
      </c>
      <c r="R894" s="173">
        <f t="shared" si="234"/>
        <v>4552.4574720000001</v>
      </c>
      <c r="S894" s="173">
        <f t="shared" si="236"/>
        <v>758.74291199999971</v>
      </c>
      <c r="T894" s="153"/>
      <c r="U894" s="32">
        <f t="shared" si="229"/>
        <v>0</v>
      </c>
      <c r="V894" s="280"/>
      <c r="W894" s="137"/>
      <c r="X894" s="217"/>
      <c r="Y894" s="20"/>
      <c r="Z894" s="178"/>
    </row>
    <row r="895" spans="1:26" s="3" customFormat="1" ht="12.75" customHeight="1">
      <c r="A895" s="309" t="s">
        <v>3322</v>
      </c>
      <c r="B895" s="314"/>
      <c r="C895" s="314"/>
      <c r="D895" s="311">
        <v>5999100038288</v>
      </c>
      <c r="E895" s="309">
        <v>80003050620</v>
      </c>
      <c r="F895" s="315">
        <v>2106909200</v>
      </c>
      <c r="G895" s="5" t="s">
        <v>89</v>
      </c>
      <c r="H895" s="81" t="s">
        <v>239</v>
      </c>
      <c r="I895" s="326" t="s">
        <v>119</v>
      </c>
      <c r="J895" s="54" t="s">
        <v>590</v>
      </c>
      <c r="K895" s="5" t="s">
        <v>124</v>
      </c>
      <c r="L895" s="18">
        <v>2</v>
      </c>
      <c r="M895" s="206">
        <v>89.474400000000003</v>
      </c>
      <c r="N895" s="73"/>
      <c r="O895" s="197">
        <f t="shared" si="224"/>
        <v>3793.7145600000003</v>
      </c>
      <c r="P895" s="174">
        <v>1.2</v>
      </c>
      <c r="Q895" s="174">
        <f t="shared" si="235"/>
        <v>85.895424000000006</v>
      </c>
      <c r="R895" s="173">
        <f t="shared" si="234"/>
        <v>4552.4574720000001</v>
      </c>
      <c r="S895" s="173">
        <f t="shared" si="236"/>
        <v>758.74291199999971</v>
      </c>
      <c r="T895" s="111"/>
      <c r="U895" s="32">
        <f t="shared" si="229"/>
        <v>0</v>
      </c>
      <c r="V895" s="280"/>
      <c r="W895" s="137"/>
      <c r="X895" s="215"/>
      <c r="Y895" s="294"/>
      <c r="Z895" s="183"/>
    </row>
    <row r="896" spans="1:26" s="2" customFormat="1" ht="13.5" customHeight="1">
      <c r="A896" s="309" t="s">
        <v>3509</v>
      </c>
      <c r="B896" s="310"/>
      <c r="C896" s="310"/>
      <c r="D896" s="311">
        <v>5999100038349</v>
      </c>
      <c r="E896" s="318">
        <v>80003051620</v>
      </c>
      <c r="F896" s="315">
        <v>2106909200</v>
      </c>
      <c r="G896" s="129" t="s">
        <v>89</v>
      </c>
      <c r="H896" s="81" t="s">
        <v>239</v>
      </c>
      <c r="I896" s="326" t="s">
        <v>119</v>
      </c>
      <c r="J896" s="105" t="s">
        <v>590</v>
      </c>
      <c r="K896" s="43" t="s">
        <v>422</v>
      </c>
      <c r="L896" s="15">
        <v>2</v>
      </c>
      <c r="M896" s="206">
        <v>89.474400000000003</v>
      </c>
      <c r="N896" s="73"/>
      <c r="O896" s="197">
        <f t="shared" si="224"/>
        <v>3793.7145600000003</v>
      </c>
      <c r="P896" s="174">
        <v>1.2</v>
      </c>
      <c r="Q896" s="174">
        <f t="shared" si="235"/>
        <v>85.895424000000006</v>
      </c>
      <c r="R896" s="173">
        <f t="shared" si="234"/>
        <v>4552.4574720000001</v>
      </c>
      <c r="S896" s="173">
        <f t="shared" si="236"/>
        <v>758.74291199999971</v>
      </c>
      <c r="T896" s="153"/>
      <c r="U896" s="32">
        <f t="shared" si="229"/>
        <v>0</v>
      </c>
      <c r="V896" s="280">
        <v>1</v>
      </c>
      <c r="W896" s="137"/>
      <c r="X896" s="217"/>
      <c r="Y896" s="294">
        <v>47239</v>
      </c>
      <c r="Z896" s="178"/>
    </row>
    <row r="897" spans="1:26" s="3" customFormat="1" ht="12.75" customHeight="1">
      <c r="A897" s="309" t="s">
        <v>3323</v>
      </c>
      <c r="B897" s="314"/>
      <c r="C897" s="314"/>
      <c r="D897" s="311">
        <v>5999100038264</v>
      </c>
      <c r="E897" s="309">
        <v>80003050320</v>
      </c>
      <c r="F897" s="315">
        <v>2106909200</v>
      </c>
      <c r="G897" s="5" t="s">
        <v>89</v>
      </c>
      <c r="H897" s="81" t="s">
        <v>239</v>
      </c>
      <c r="I897" s="326" t="s">
        <v>119</v>
      </c>
      <c r="J897" s="54" t="s">
        <v>590</v>
      </c>
      <c r="K897" s="5" t="s">
        <v>164</v>
      </c>
      <c r="L897" s="18">
        <v>2</v>
      </c>
      <c r="M897" s="206">
        <v>89.474400000000003</v>
      </c>
      <c r="N897" s="73"/>
      <c r="O897" s="197">
        <f t="shared" si="224"/>
        <v>3793.7145600000003</v>
      </c>
      <c r="P897" s="174">
        <v>1.2</v>
      </c>
      <c r="Q897" s="174">
        <f t="shared" si="235"/>
        <v>85.895424000000006</v>
      </c>
      <c r="R897" s="173">
        <f t="shared" si="234"/>
        <v>4552.4574720000001</v>
      </c>
      <c r="S897" s="173">
        <f t="shared" si="236"/>
        <v>758.74291199999971</v>
      </c>
      <c r="T897" s="111"/>
      <c r="U897" s="32">
        <f t="shared" si="229"/>
        <v>0</v>
      </c>
      <c r="V897" s="280">
        <v>8</v>
      </c>
      <c r="W897" s="137"/>
      <c r="X897" s="215"/>
      <c r="Y897" s="20">
        <v>47270</v>
      </c>
      <c r="Z897" s="183"/>
    </row>
    <row r="898" spans="1:26" s="2" customFormat="1" ht="13.5" customHeight="1">
      <c r="A898" s="309" t="s">
        <v>3510</v>
      </c>
      <c r="B898" s="310"/>
      <c r="C898" s="310"/>
      <c r="D898" s="311">
        <v>5999100038325</v>
      </c>
      <c r="E898" s="318">
        <v>80003051320</v>
      </c>
      <c r="F898" s="315">
        <v>2106909200</v>
      </c>
      <c r="G898" s="129" t="s">
        <v>89</v>
      </c>
      <c r="H898" s="81" t="s">
        <v>239</v>
      </c>
      <c r="I898" s="326" t="s">
        <v>119</v>
      </c>
      <c r="J898" s="105" t="s">
        <v>590</v>
      </c>
      <c r="K898" s="43" t="s">
        <v>916</v>
      </c>
      <c r="L898" s="15">
        <v>2</v>
      </c>
      <c r="M898" s="206">
        <v>89.474400000000003</v>
      </c>
      <c r="N898" s="73"/>
      <c r="O898" s="197">
        <f t="shared" si="224"/>
        <v>3793.7145600000003</v>
      </c>
      <c r="P898" s="174">
        <v>1.2</v>
      </c>
      <c r="Q898" s="174">
        <f t="shared" si="235"/>
        <v>85.895424000000006</v>
      </c>
      <c r="R898" s="173">
        <f t="shared" si="234"/>
        <v>4552.4574720000001</v>
      </c>
      <c r="S898" s="173">
        <f t="shared" si="236"/>
        <v>758.74291199999971</v>
      </c>
      <c r="T898" s="153"/>
      <c r="U898" s="32">
        <f t="shared" si="229"/>
        <v>0</v>
      </c>
      <c r="V898" s="280"/>
      <c r="W898" s="137"/>
      <c r="X898" s="217"/>
      <c r="Y898" s="294"/>
      <c r="Z898" s="178"/>
    </row>
    <row r="899" spans="1:26" s="2" customFormat="1" ht="13.5" customHeight="1">
      <c r="A899" s="309" t="s">
        <v>3511</v>
      </c>
      <c r="B899" s="310"/>
      <c r="C899" s="310"/>
      <c r="D899" s="311">
        <v>5999100038240</v>
      </c>
      <c r="E899" s="318">
        <v>80003050120</v>
      </c>
      <c r="F899" s="315">
        <v>2106909200</v>
      </c>
      <c r="G899" s="129" t="s">
        <v>89</v>
      </c>
      <c r="H899" s="81" t="s">
        <v>239</v>
      </c>
      <c r="I899" s="326" t="s">
        <v>119</v>
      </c>
      <c r="J899" s="105" t="s">
        <v>590</v>
      </c>
      <c r="K899" s="43" t="s">
        <v>163</v>
      </c>
      <c r="L899" s="15">
        <v>2</v>
      </c>
      <c r="M899" s="206">
        <v>89.474400000000003</v>
      </c>
      <c r="N899" s="73"/>
      <c r="O899" s="197">
        <f t="shared" si="224"/>
        <v>3793.7145600000003</v>
      </c>
      <c r="P899" s="174">
        <v>1.2</v>
      </c>
      <c r="Q899" s="174">
        <f t="shared" si="235"/>
        <v>85.895424000000006</v>
      </c>
      <c r="R899" s="173">
        <f t="shared" si="234"/>
        <v>4552.4574720000001</v>
      </c>
      <c r="S899" s="173">
        <f t="shared" si="236"/>
        <v>758.74291199999971</v>
      </c>
      <c r="T899" s="153"/>
      <c r="U899" s="32">
        <f t="shared" si="229"/>
        <v>0</v>
      </c>
      <c r="V899" s="280"/>
      <c r="W899" s="137"/>
      <c r="X899" s="217"/>
      <c r="Y899" s="294"/>
      <c r="Z899" s="178"/>
    </row>
    <row r="900" spans="1:26" s="2" customFormat="1" ht="13.5" customHeight="1">
      <c r="A900" s="309" t="s">
        <v>2086</v>
      </c>
      <c r="B900" s="310"/>
      <c r="C900" s="310">
        <v>1021767</v>
      </c>
      <c r="D900" s="311">
        <v>5999100023154</v>
      </c>
      <c r="E900" s="318">
        <v>80003030420</v>
      </c>
      <c r="F900" s="315">
        <v>2106909200</v>
      </c>
      <c r="G900" s="129" t="s">
        <v>89</v>
      </c>
      <c r="H900" s="81" t="s">
        <v>239</v>
      </c>
      <c r="I900" s="326" t="s">
        <v>119</v>
      </c>
      <c r="J900" s="105" t="s">
        <v>617</v>
      </c>
      <c r="K900" s="43" t="s">
        <v>165</v>
      </c>
      <c r="L900" s="15">
        <v>6</v>
      </c>
      <c r="M900" s="206">
        <v>36.257227397260273</v>
      </c>
      <c r="N900" s="73"/>
      <c r="O900" s="197">
        <f t="shared" si="224"/>
        <v>1537.3064416438356</v>
      </c>
      <c r="P900" s="174">
        <v>1.25</v>
      </c>
      <c r="Q900" s="174">
        <f t="shared" ref="Q900:Q905" si="237">M900*0.8*P900</f>
        <v>36.25722739726028</v>
      </c>
      <c r="R900" s="173">
        <f t="shared" si="234"/>
        <v>1921.6330520547949</v>
      </c>
      <c r="S900" s="173">
        <f t="shared" ref="S900:S909" si="238">R900-O900</f>
        <v>384.32661041095935</v>
      </c>
      <c r="T900" s="153"/>
      <c r="U900" s="32">
        <f t="shared" si="229"/>
        <v>0</v>
      </c>
      <c r="V900" s="280"/>
      <c r="W900" s="134" t="s">
        <v>250</v>
      </c>
      <c r="X900" s="217"/>
      <c r="Y900" s="294"/>
      <c r="Z900" s="178"/>
    </row>
    <row r="901" spans="1:26" s="2" customFormat="1" ht="13.5" customHeight="1">
      <c r="A901" s="309" t="s">
        <v>2087</v>
      </c>
      <c r="B901" s="310"/>
      <c r="C901" s="310">
        <v>1021768</v>
      </c>
      <c r="D901" s="311">
        <v>5999100023192</v>
      </c>
      <c r="E901" s="318">
        <v>80003031120</v>
      </c>
      <c r="F901" s="315">
        <v>2106909200</v>
      </c>
      <c r="G901" s="129" t="s">
        <v>89</v>
      </c>
      <c r="H901" s="81" t="s">
        <v>239</v>
      </c>
      <c r="I901" s="326" t="s">
        <v>119</v>
      </c>
      <c r="J901" s="105" t="s">
        <v>617</v>
      </c>
      <c r="K901" s="43" t="s">
        <v>298</v>
      </c>
      <c r="L901" s="15">
        <v>6</v>
      </c>
      <c r="M901" s="206">
        <v>36.257227397260273</v>
      </c>
      <c r="N901" s="73"/>
      <c r="O901" s="197">
        <f t="shared" si="224"/>
        <v>1537.3064416438356</v>
      </c>
      <c r="P901" s="174">
        <v>1.25</v>
      </c>
      <c r="Q901" s="174">
        <f t="shared" si="237"/>
        <v>36.25722739726028</v>
      </c>
      <c r="R901" s="173">
        <f t="shared" si="234"/>
        <v>1921.6330520547949</v>
      </c>
      <c r="S901" s="173">
        <f t="shared" si="238"/>
        <v>384.32661041095935</v>
      </c>
      <c r="T901" s="153"/>
      <c r="U901" s="32">
        <f t="shared" si="229"/>
        <v>0</v>
      </c>
      <c r="V901" s="280"/>
      <c r="W901" s="133" t="s">
        <v>249</v>
      </c>
      <c r="X901" s="217"/>
      <c r="Y901" s="294"/>
      <c r="Z901" s="178"/>
    </row>
    <row r="902" spans="1:26" s="2" customFormat="1" ht="13.5" customHeight="1">
      <c r="A902" s="309" t="s">
        <v>2088</v>
      </c>
      <c r="B902" s="310"/>
      <c r="C902" s="310">
        <v>1021769</v>
      </c>
      <c r="D902" s="311">
        <v>5999100023185</v>
      </c>
      <c r="E902" s="318">
        <v>80003030920</v>
      </c>
      <c r="F902" s="315">
        <v>1806909000</v>
      </c>
      <c r="G902" s="129" t="s">
        <v>89</v>
      </c>
      <c r="H902" s="81" t="s">
        <v>239</v>
      </c>
      <c r="I902" s="326" t="s">
        <v>119</v>
      </c>
      <c r="J902" s="105" t="s">
        <v>617</v>
      </c>
      <c r="K902" s="43" t="s">
        <v>299</v>
      </c>
      <c r="L902" s="15">
        <v>6</v>
      </c>
      <c r="M902" s="206">
        <v>36.257227397260273</v>
      </c>
      <c r="N902" s="289"/>
      <c r="O902" s="197">
        <f t="shared" si="224"/>
        <v>1537.3064416438356</v>
      </c>
      <c r="P902" s="174">
        <v>1.25</v>
      </c>
      <c r="Q902" s="174">
        <f t="shared" si="237"/>
        <v>36.25722739726028</v>
      </c>
      <c r="R902" s="173">
        <f t="shared" si="234"/>
        <v>1921.6330520547949</v>
      </c>
      <c r="S902" s="173">
        <f t="shared" si="238"/>
        <v>384.32661041095935</v>
      </c>
      <c r="T902" s="153"/>
      <c r="U902" s="32">
        <f t="shared" si="229"/>
        <v>0</v>
      </c>
      <c r="V902" s="280"/>
      <c r="W902" s="134" t="s">
        <v>250</v>
      </c>
      <c r="X902" s="217"/>
      <c r="Y902" s="294"/>
      <c r="Z902" s="178"/>
    </row>
    <row r="903" spans="1:26" s="2" customFormat="1" ht="13.5" customHeight="1">
      <c r="A903" s="309" t="s">
        <v>2089</v>
      </c>
      <c r="B903" s="310"/>
      <c r="C903" s="310">
        <v>1021770</v>
      </c>
      <c r="D903" s="311">
        <v>5999100023130</v>
      </c>
      <c r="E903" s="318">
        <v>80003030220</v>
      </c>
      <c r="F903" s="315">
        <v>1806909000</v>
      </c>
      <c r="G903" s="129" t="s">
        <v>89</v>
      </c>
      <c r="H903" s="81" t="s">
        <v>239</v>
      </c>
      <c r="I903" s="326" t="s">
        <v>119</v>
      </c>
      <c r="J903" s="105" t="s">
        <v>617</v>
      </c>
      <c r="K903" s="43" t="s">
        <v>213</v>
      </c>
      <c r="L903" s="15">
        <v>6</v>
      </c>
      <c r="M903" s="206">
        <v>36.257227397260273</v>
      </c>
      <c r="N903" s="73"/>
      <c r="O903" s="197">
        <f t="shared" si="224"/>
        <v>1537.3064416438356</v>
      </c>
      <c r="P903" s="174">
        <v>1.25</v>
      </c>
      <c r="Q903" s="174">
        <f t="shared" si="237"/>
        <v>36.25722739726028</v>
      </c>
      <c r="R903" s="173">
        <f t="shared" si="234"/>
        <v>1921.6330520547949</v>
      </c>
      <c r="S903" s="173">
        <f t="shared" si="238"/>
        <v>384.32661041095935</v>
      </c>
      <c r="T903" s="153"/>
      <c r="U903" s="32">
        <f t="shared" si="229"/>
        <v>0</v>
      </c>
      <c r="V903" s="280"/>
      <c r="W903" s="134" t="s">
        <v>250</v>
      </c>
      <c r="X903" s="217"/>
      <c r="Y903" s="294"/>
      <c r="Z903" s="177"/>
    </row>
    <row r="904" spans="1:26" s="2" customFormat="1" ht="13.5" customHeight="1">
      <c r="A904" s="309" t="s">
        <v>2090</v>
      </c>
      <c r="B904" s="310"/>
      <c r="C904" s="310">
        <v>1021771</v>
      </c>
      <c r="D904" s="311">
        <v>5999100023208</v>
      </c>
      <c r="E904" s="318">
        <v>80003031220</v>
      </c>
      <c r="F904" s="315">
        <v>1806907000</v>
      </c>
      <c r="G904" s="129" t="s">
        <v>89</v>
      </c>
      <c r="H904" s="81" t="s">
        <v>239</v>
      </c>
      <c r="I904" s="326" t="s">
        <v>119</v>
      </c>
      <c r="J904" s="105" t="s">
        <v>617</v>
      </c>
      <c r="K904" s="43" t="s">
        <v>914</v>
      </c>
      <c r="L904" s="15">
        <v>6</v>
      </c>
      <c r="M904" s="206">
        <v>36.257227397260273</v>
      </c>
      <c r="N904" s="73"/>
      <c r="O904" s="197">
        <f t="shared" si="224"/>
        <v>1537.3064416438356</v>
      </c>
      <c r="P904" s="174">
        <v>1.25</v>
      </c>
      <c r="Q904" s="174">
        <f t="shared" si="237"/>
        <v>36.25722739726028</v>
      </c>
      <c r="R904" s="173">
        <f t="shared" si="234"/>
        <v>1921.6330520547949</v>
      </c>
      <c r="S904" s="173">
        <f t="shared" si="238"/>
        <v>384.32661041095935</v>
      </c>
      <c r="T904" s="153"/>
      <c r="U904" s="32">
        <f t="shared" si="229"/>
        <v>0</v>
      </c>
      <c r="V904" s="280"/>
      <c r="W904" s="133" t="s">
        <v>249</v>
      </c>
      <c r="X904" s="217"/>
      <c r="Y904" s="294"/>
      <c r="Z904" s="178"/>
    </row>
    <row r="905" spans="1:26" s="2" customFormat="1" ht="13.5" customHeight="1">
      <c r="A905" s="309" t="s">
        <v>2091</v>
      </c>
      <c r="B905" s="310"/>
      <c r="C905" s="310">
        <v>1021772</v>
      </c>
      <c r="D905" s="311">
        <v>5999100023222</v>
      </c>
      <c r="E905" s="318">
        <v>80003031420</v>
      </c>
      <c r="F905" s="315">
        <v>2106909200</v>
      </c>
      <c r="G905" s="129" t="s">
        <v>89</v>
      </c>
      <c r="H905" s="81" t="s">
        <v>239</v>
      </c>
      <c r="I905" s="326" t="s">
        <v>119</v>
      </c>
      <c r="J905" s="105" t="s">
        <v>617</v>
      </c>
      <c r="K905" s="43" t="s">
        <v>915</v>
      </c>
      <c r="L905" s="15">
        <v>6</v>
      </c>
      <c r="M905" s="206">
        <v>36.257227397260273</v>
      </c>
      <c r="N905" s="73"/>
      <c r="O905" s="197">
        <f t="shared" si="224"/>
        <v>1537.3064416438356</v>
      </c>
      <c r="P905" s="174">
        <v>1.25</v>
      </c>
      <c r="Q905" s="174">
        <f t="shared" si="237"/>
        <v>36.25722739726028</v>
      </c>
      <c r="R905" s="173">
        <f t="shared" si="234"/>
        <v>1921.6330520547949</v>
      </c>
      <c r="S905" s="173">
        <f t="shared" si="238"/>
        <v>384.32661041095935</v>
      </c>
      <c r="T905" s="153"/>
      <c r="U905" s="32">
        <f t="shared" si="229"/>
        <v>0</v>
      </c>
      <c r="V905" s="280"/>
      <c r="W905" s="133" t="s">
        <v>249</v>
      </c>
      <c r="X905" s="217"/>
      <c r="Y905" s="20"/>
      <c r="Z905" s="178"/>
    </row>
    <row r="906" spans="1:26" s="2" customFormat="1" ht="13.5" customHeight="1">
      <c r="A906" s="309" t="s">
        <v>2092</v>
      </c>
      <c r="B906" s="310"/>
      <c r="C906" s="310">
        <v>1021773</v>
      </c>
      <c r="D906" s="311">
        <v>5999100023246</v>
      </c>
      <c r="E906" s="318">
        <v>80003031620</v>
      </c>
      <c r="F906" s="315">
        <v>2106909200</v>
      </c>
      <c r="G906" s="129" t="s">
        <v>89</v>
      </c>
      <c r="H906" s="81" t="s">
        <v>239</v>
      </c>
      <c r="I906" s="326" t="s">
        <v>119</v>
      </c>
      <c r="J906" s="105" t="s">
        <v>617</v>
      </c>
      <c r="K906" s="43" t="s">
        <v>422</v>
      </c>
      <c r="L906" s="15">
        <v>6</v>
      </c>
      <c r="M906" s="206">
        <v>36.257227397260273</v>
      </c>
      <c r="N906" s="73"/>
      <c r="O906" s="197">
        <f t="shared" si="224"/>
        <v>1537.3064416438356</v>
      </c>
      <c r="P906" s="174">
        <v>1.25</v>
      </c>
      <c r="Q906" s="174">
        <f t="shared" ref="Q906:Q967" si="239">M906*0.8*P906</f>
        <v>36.25722739726028</v>
      </c>
      <c r="R906" s="173">
        <f t="shared" si="234"/>
        <v>1921.6330520547949</v>
      </c>
      <c r="S906" s="173">
        <f t="shared" si="238"/>
        <v>384.32661041095935</v>
      </c>
      <c r="T906" s="153"/>
      <c r="U906" s="32">
        <f t="shared" si="229"/>
        <v>0</v>
      </c>
      <c r="V906" s="280">
        <v>4</v>
      </c>
      <c r="W906" s="133" t="s">
        <v>249</v>
      </c>
      <c r="X906" s="217"/>
      <c r="Y906" s="20">
        <v>47239</v>
      </c>
      <c r="Z906" s="178"/>
    </row>
    <row r="907" spans="1:26" s="2" customFormat="1" ht="13.5" customHeight="1">
      <c r="A907" s="309" t="s">
        <v>2093</v>
      </c>
      <c r="B907" s="310"/>
      <c r="C907" s="310">
        <v>1021774</v>
      </c>
      <c r="D907" s="311">
        <v>5999100023147</v>
      </c>
      <c r="E907" s="318">
        <v>80003030320</v>
      </c>
      <c r="F907" s="315">
        <v>2106909200</v>
      </c>
      <c r="G907" s="129" t="s">
        <v>89</v>
      </c>
      <c r="H907" s="81" t="s">
        <v>239</v>
      </c>
      <c r="I907" s="326" t="s">
        <v>119</v>
      </c>
      <c r="J907" s="105" t="s">
        <v>617</v>
      </c>
      <c r="K907" s="43" t="s">
        <v>164</v>
      </c>
      <c r="L907" s="15">
        <v>6</v>
      </c>
      <c r="M907" s="206">
        <v>36.257227397260273</v>
      </c>
      <c r="N907" s="73"/>
      <c r="O907" s="197">
        <f t="shared" si="224"/>
        <v>1537.3064416438356</v>
      </c>
      <c r="P907" s="174">
        <v>1.25</v>
      </c>
      <c r="Q907" s="174">
        <f t="shared" si="239"/>
        <v>36.25722739726028</v>
      </c>
      <c r="R907" s="173">
        <f t="shared" si="234"/>
        <v>1921.6330520547949</v>
      </c>
      <c r="S907" s="173">
        <f t="shared" si="238"/>
        <v>384.32661041095935</v>
      </c>
      <c r="T907" s="153"/>
      <c r="U907" s="32">
        <f t="shared" si="229"/>
        <v>0</v>
      </c>
      <c r="V907" s="280"/>
      <c r="W907" s="134" t="s">
        <v>250</v>
      </c>
      <c r="X907" s="217"/>
      <c r="Y907" s="294"/>
      <c r="Z907" s="182"/>
    </row>
    <row r="908" spans="1:26" s="2" customFormat="1" ht="13.5" customHeight="1">
      <c r="A908" s="309" t="s">
        <v>2094</v>
      </c>
      <c r="B908" s="310"/>
      <c r="C908" s="310">
        <v>1021775</v>
      </c>
      <c r="D908" s="311">
        <v>5999100023215</v>
      </c>
      <c r="E908" s="318">
        <v>80003031320</v>
      </c>
      <c r="F908" s="315">
        <v>2106909200</v>
      </c>
      <c r="G908" s="129" t="s">
        <v>89</v>
      </c>
      <c r="H908" s="81" t="s">
        <v>239</v>
      </c>
      <c r="I908" s="326" t="s">
        <v>119</v>
      </c>
      <c r="J908" s="105" t="s">
        <v>617</v>
      </c>
      <c r="K908" s="43" t="s">
        <v>916</v>
      </c>
      <c r="L908" s="15">
        <v>6</v>
      </c>
      <c r="M908" s="206">
        <v>36.257227397260273</v>
      </c>
      <c r="N908" s="73"/>
      <c r="O908" s="197">
        <f t="shared" ref="O908:O971" si="240">(M908+M908*N908)*$Y$3*(1-$Y$2/100)</f>
        <v>1537.3064416438356</v>
      </c>
      <c r="P908" s="174">
        <v>1.25</v>
      </c>
      <c r="Q908" s="174">
        <f t="shared" si="239"/>
        <v>36.25722739726028</v>
      </c>
      <c r="R908" s="173">
        <f t="shared" si="234"/>
        <v>1921.6330520547949</v>
      </c>
      <c r="S908" s="173">
        <f t="shared" si="238"/>
        <v>384.32661041095935</v>
      </c>
      <c r="T908" s="153"/>
      <c r="U908" s="32">
        <f t="shared" si="229"/>
        <v>0</v>
      </c>
      <c r="V908" s="280"/>
      <c r="W908" s="133" t="s">
        <v>249</v>
      </c>
      <c r="X908" s="217"/>
      <c r="Y908" s="294"/>
      <c r="Z908" s="182"/>
    </row>
    <row r="909" spans="1:26" s="2" customFormat="1" ht="13.5" customHeight="1">
      <c r="A909" s="309" t="s">
        <v>2095</v>
      </c>
      <c r="B909" s="310"/>
      <c r="C909" s="310">
        <v>1021776</v>
      </c>
      <c r="D909" s="311">
        <v>5999100023123</v>
      </c>
      <c r="E909" s="318">
        <v>80003030120</v>
      </c>
      <c r="F909" s="315">
        <v>2106909200</v>
      </c>
      <c r="G909" s="129" t="s">
        <v>89</v>
      </c>
      <c r="H909" s="81" t="s">
        <v>239</v>
      </c>
      <c r="I909" s="326" t="s">
        <v>119</v>
      </c>
      <c r="J909" s="105" t="s">
        <v>617</v>
      </c>
      <c r="K909" s="43" t="s">
        <v>163</v>
      </c>
      <c r="L909" s="15">
        <v>6</v>
      </c>
      <c r="M909" s="206">
        <v>36.257227397260273</v>
      </c>
      <c r="N909" s="73"/>
      <c r="O909" s="197">
        <f t="shared" si="240"/>
        <v>1537.3064416438356</v>
      </c>
      <c r="P909" s="174">
        <v>1.25</v>
      </c>
      <c r="Q909" s="174">
        <f t="shared" si="239"/>
        <v>36.25722739726028</v>
      </c>
      <c r="R909" s="173">
        <f t="shared" si="234"/>
        <v>1921.6330520547949</v>
      </c>
      <c r="S909" s="173">
        <f t="shared" si="238"/>
        <v>384.32661041095935</v>
      </c>
      <c r="T909" s="153"/>
      <c r="U909" s="32">
        <f t="shared" si="229"/>
        <v>0</v>
      </c>
      <c r="V909" s="280">
        <v>6</v>
      </c>
      <c r="W909" s="134" t="s">
        <v>250</v>
      </c>
      <c r="X909" s="217"/>
      <c r="Y909" s="20">
        <v>47239</v>
      </c>
      <c r="Z909" s="178"/>
    </row>
    <row r="910" spans="1:26" s="22" customFormat="1" ht="12.75" customHeight="1">
      <c r="A910" s="309" t="s">
        <v>2096</v>
      </c>
      <c r="B910" s="310"/>
      <c r="C910" s="310"/>
      <c r="D910" s="311">
        <v>5999100023260</v>
      </c>
      <c r="E910" s="318">
        <v>80003040220</v>
      </c>
      <c r="F910" s="315">
        <v>1806909000</v>
      </c>
      <c r="G910" s="129" t="s">
        <v>89</v>
      </c>
      <c r="H910" s="81" t="s">
        <v>239</v>
      </c>
      <c r="I910" s="326" t="s">
        <v>119</v>
      </c>
      <c r="J910" s="105" t="s">
        <v>609</v>
      </c>
      <c r="K910" s="43" t="s">
        <v>213</v>
      </c>
      <c r="L910" s="15">
        <v>250</v>
      </c>
      <c r="M910" s="206">
        <v>1.8242630136986295</v>
      </c>
      <c r="N910" s="73"/>
      <c r="O910" s="197">
        <f t="shared" si="240"/>
        <v>77.3487517808219</v>
      </c>
      <c r="P910" s="174">
        <v>1.4</v>
      </c>
      <c r="Q910" s="174">
        <f t="shared" si="239"/>
        <v>2.0431745753424648</v>
      </c>
      <c r="R910" s="173">
        <f t="shared" si="234"/>
        <v>108.28825249315064</v>
      </c>
      <c r="S910" s="173">
        <f t="shared" ref="S910:S911" si="241">R910-O910</f>
        <v>30.939500712328737</v>
      </c>
      <c r="T910" s="111"/>
      <c r="U910" s="32">
        <f t="shared" si="229"/>
        <v>0</v>
      </c>
      <c r="V910" s="280" t="s">
        <v>4119</v>
      </c>
      <c r="W910" s="136" t="s">
        <v>251</v>
      </c>
      <c r="X910" s="237"/>
      <c r="Y910" s="20">
        <v>47027</v>
      </c>
      <c r="Z910" s="178"/>
    </row>
    <row r="911" spans="1:26" s="22" customFormat="1" ht="12.75" customHeight="1">
      <c r="A911" s="309" t="s">
        <v>2097</v>
      </c>
      <c r="B911" s="310"/>
      <c r="C911" s="310"/>
      <c r="D911" s="311">
        <v>5999100023253</v>
      </c>
      <c r="E911" s="318">
        <v>80003040120</v>
      </c>
      <c r="F911" s="315">
        <v>2106909200</v>
      </c>
      <c r="G911" s="129" t="s">
        <v>89</v>
      </c>
      <c r="H911" s="81" t="s">
        <v>239</v>
      </c>
      <c r="I911" s="326" t="s">
        <v>119</v>
      </c>
      <c r="J911" s="105" t="s">
        <v>609</v>
      </c>
      <c r="K911" s="43" t="s">
        <v>163</v>
      </c>
      <c r="L911" s="15">
        <v>250</v>
      </c>
      <c r="M911" s="206">
        <v>1.8242630136986295</v>
      </c>
      <c r="N911" s="73"/>
      <c r="O911" s="197">
        <f t="shared" si="240"/>
        <v>77.3487517808219</v>
      </c>
      <c r="P911" s="174">
        <v>1.4</v>
      </c>
      <c r="Q911" s="174">
        <f t="shared" si="239"/>
        <v>2.0431745753424648</v>
      </c>
      <c r="R911" s="173">
        <f t="shared" si="234"/>
        <v>108.28825249315064</v>
      </c>
      <c r="S911" s="173">
        <f t="shared" si="241"/>
        <v>30.939500712328737</v>
      </c>
      <c r="T911" s="111"/>
      <c r="U911" s="32">
        <f t="shared" si="229"/>
        <v>0</v>
      </c>
      <c r="V911" s="280" t="s">
        <v>4119</v>
      </c>
      <c r="W911" s="136" t="s">
        <v>251</v>
      </c>
      <c r="X911" s="237"/>
      <c r="Y911" s="20">
        <v>46966</v>
      </c>
      <c r="Z911" s="178"/>
    </row>
    <row r="912" spans="1:26" s="22" customFormat="1" ht="12.75" customHeight="1">
      <c r="A912" s="309" t="s">
        <v>4034</v>
      </c>
      <c r="B912" s="310"/>
      <c r="C912" s="310"/>
      <c r="D912" s="311">
        <v>5999100042001</v>
      </c>
      <c r="E912" s="318">
        <v>80001110820</v>
      </c>
      <c r="F912" s="315">
        <v>2106909200</v>
      </c>
      <c r="G912" s="129" t="s">
        <v>89</v>
      </c>
      <c r="H912" s="81" t="s">
        <v>239</v>
      </c>
      <c r="I912" s="326" t="s">
        <v>120</v>
      </c>
      <c r="J912" s="105" t="s">
        <v>590</v>
      </c>
      <c r="K912" s="43" t="s">
        <v>165</v>
      </c>
      <c r="L912" s="15">
        <v>2</v>
      </c>
      <c r="M912" s="206">
        <v>82.186849315068486</v>
      </c>
      <c r="N912" s="73"/>
      <c r="O912" s="197">
        <f t="shared" si="240"/>
        <v>3484.7224109589038</v>
      </c>
      <c r="P912" s="174">
        <v>1.2</v>
      </c>
      <c r="Q912" s="174">
        <f t="shared" ref="Q912:Q928" si="242">M912*0.8*P912</f>
        <v>78.899375342465746</v>
      </c>
      <c r="R912" s="173">
        <f t="shared" ref="R912:R928" si="243">Q912*53</f>
        <v>4181.6668931506847</v>
      </c>
      <c r="S912" s="173">
        <f t="shared" ref="S912:S928" si="244">R912-O912</f>
        <v>696.94448219178093</v>
      </c>
      <c r="T912" s="111"/>
      <c r="U912" s="32">
        <f t="shared" si="229"/>
        <v>0</v>
      </c>
      <c r="V912" s="280">
        <v>21</v>
      </c>
      <c r="W912" s="135" t="s">
        <v>252</v>
      </c>
      <c r="X912" s="237"/>
      <c r="Y912" s="20">
        <v>47270</v>
      </c>
      <c r="Z912" s="178"/>
    </row>
    <row r="913" spans="1:26" s="22" customFormat="1" ht="12.75" customHeight="1">
      <c r="A913" s="309" t="s">
        <v>4035</v>
      </c>
      <c r="B913" s="310"/>
      <c r="C913" s="310"/>
      <c r="D913" s="311">
        <v>5999100041943</v>
      </c>
      <c r="E913" s="318">
        <v>80001110220</v>
      </c>
      <c r="F913" s="315">
        <v>1806909000</v>
      </c>
      <c r="G913" s="129" t="s">
        <v>89</v>
      </c>
      <c r="H913" s="81" t="s">
        <v>239</v>
      </c>
      <c r="I913" s="326" t="s">
        <v>120</v>
      </c>
      <c r="J913" s="105" t="s">
        <v>590</v>
      </c>
      <c r="K913" s="43" t="s">
        <v>213</v>
      </c>
      <c r="L913" s="15">
        <v>2</v>
      </c>
      <c r="M913" s="206">
        <v>82.186849315068486</v>
      </c>
      <c r="N913" s="73"/>
      <c r="O913" s="197">
        <f t="shared" si="240"/>
        <v>3484.7224109589038</v>
      </c>
      <c r="P913" s="174">
        <v>1.2</v>
      </c>
      <c r="Q913" s="174">
        <f t="shared" si="242"/>
        <v>78.899375342465746</v>
      </c>
      <c r="R913" s="173">
        <f t="shared" si="243"/>
        <v>4181.6668931506847</v>
      </c>
      <c r="S913" s="173">
        <f t="shared" si="244"/>
        <v>696.94448219178093</v>
      </c>
      <c r="T913" s="111"/>
      <c r="U913" s="32">
        <f t="shared" si="229"/>
        <v>0</v>
      </c>
      <c r="V913" s="280" t="s">
        <v>4119</v>
      </c>
      <c r="W913" s="155" t="s">
        <v>253</v>
      </c>
      <c r="X913" s="237"/>
      <c r="Y913" s="20">
        <v>47270</v>
      </c>
      <c r="Z913" s="178"/>
    </row>
    <row r="914" spans="1:26" s="22" customFormat="1" ht="12.75" customHeight="1">
      <c r="A914" s="309" t="s">
        <v>4036</v>
      </c>
      <c r="B914" s="310"/>
      <c r="C914" s="310"/>
      <c r="D914" s="311">
        <v>5999100041981</v>
      </c>
      <c r="E914" s="318">
        <v>80001110620</v>
      </c>
      <c r="F914" s="315">
        <v>1806909000</v>
      </c>
      <c r="G914" s="129" t="s">
        <v>89</v>
      </c>
      <c r="H914" s="81" t="s">
        <v>239</v>
      </c>
      <c r="I914" s="326" t="s">
        <v>120</v>
      </c>
      <c r="J914" s="105" t="s">
        <v>590</v>
      </c>
      <c r="K914" s="5" t="s">
        <v>151</v>
      </c>
      <c r="L914" s="15">
        <v>2</v>
      </c>
      <c r="M914" s="206">
        <v>82.186849315068486</v>
      </c>
      <c r="N914" s="73"/>
      <c r="O914" s="197">
        <f t="shared" si="240"/>
        <v>3484.7224109589038</v>
      </c>
      <c r="P914" s="174">
        <v>1.2</v>
      </c>
      <c r="Q914" s="174">
        <f t="shared" si="242"/>
        <v>78.899375342465746</v>
      </c>
      <c r="R914" s="173">
        <f t="shared" si="243"/>
        <v>4181.6668931506847</v>
      </c>
      <c r="S914" s="173">
        <f t="shared" si="244"/>
        <v>696.94448219178093</v>
      </c>
      <c r="T914" s="111"/>
      <c r="U914" s="32">
        <f t="shared" si="229"/>
        <v>0</v>
      </c>
      <c r="V914" s="280">
        <v>13</v>
      </c>
      <c r="W914" s="136" t="s">
        <v>251</v>
      </c>
      <c r="X914" s="237"/>
      <c r="Y914" s="20">
        <v>47270</v>
      </c>
      <c r="Z914" s="178"/>
    </row>
    <row r="915" spans="1:26" s="22" customFormat="1" ht="12.75" customHeight="1">
      <c r="A915" s="309" t="s">
        <v>4037</v>
      </c>
      <c r="B915" s="310"/>
      <c r="C915" s="310"/>
      <c r="D915" s="311">
        <v>5999100041998</v>
      </c>
      <c r="E915" s="318">
        <v>80001110720</v>
      </c>
      <c r="F915" s="315">
        <v>1806909000</v>
      </c>
      <c r="G915" s="129" t="s">
        <v>89</v>
      </c>
      <c r="H915" s="81" t="s">
        <v>239</v>
      </c>
      <c r="I915" s="326" t="s">
        <v>120</v>
      </c>
      <c r="J915" s="105" t="s">
        <v>590</v>
      </c>
      <c r="K915" s="43" t="s">
        <v>541</v>
      </c>
      <c r="L915" s="15">
        <v>2</v>
      </c>
      <c r="M915" s="206">
        <v>82.186849315068486</v>
      </c>
      <c r="N915" s="73"/>
      <c r="O915" s="197">
        <f t="shared" si="240"/>
        <v>3484.7224109589038</v>
      </c>
      <c r="P915" s="174">
        <v>1.2</v>
      </c>
      <c r="Q915" s="174">
        <f t="shared" si="242"/>
        <v>78.899375342465746</v>
      </c>
      <c r="R915" s="173">
        <f t="shared" si="243"/>
        <v>4181.6668931506847</v>
      </c>
      <c r="S915" s="173">
        <f t="shared" si="244"/>
        <v>696.94448219178093</v>
      </c>
      <c r="T915" s="111"/>
      <c r="U915" s="32">
        <f t="shared" si="229"/>
        <v>0</v>
      </c>
      <c r="V915" s="280">
        <v>21</v>
      </c>
      <c r="W915" s="136" t="s">
        <v>251</v>
      </c>
      <c r="X915" s="237"/>
      <c r="Y915" s="20">
        <v>47270</v>
      </c>
      <c r="Z915" s="178"/>
    </row>
    <row r="916" spans="1:26" s="22" customFormat="1" ht="12.75" customHeight="1">
      <c r="A916" s="309" t="s">
        <v>4038</v>
      </c>
      <c r="B916" s="310"/>
      <c r="C916" s="310"/>
      <c r="D916" s="311">
        <v>5999100041967</v>
      </c>
      <c r="E916" s="318">
        <v>80001110420</v>
      </c>
      <c r="F916" s="315">
        <v>1806909000</v>
      </c>
      <c r="G916" s="129" t="s">
        <v>89</v>
      </c>
      <c r="H916" s="81" t="s">
        <v>239</v>
      </c>
      <c r="I916" s="326" t="s">
        <v>120</v>
      </c>
      <c r="J916" s="105" t="s">
        <v>590</v>
      </c>
      <c r="K916" s="5" t="s">
        <v>7</v>
      </c>
      <c r="L916" s="15">
        <v>2</v>
      </c>
      <c r="M916" s="206">
        <v>82.186849315068486</v>
      </c>
      <c r="N916" s="73"/>
      <c r="O916" s="197">
        <f t="shared" si="240"/>
        <v>3484.7224109589038</v>
      </c>
      <c r="P916" s="174">
        <v>1.2</v>
      </c>
      <c r="Q916" s="174">
        <f t="shared" si="242"/>
        <v>78.899375342465746</v>
      </c>
      <c r="R916" s="173">
        <f t="shared" si="243"/>
        <v>4181.6668931506847</v>
      </c>
      <c r="S916" s="173">
        <f t="shared" si="244"/>
        <v>696.94448219178093</v>
      </c>
      <c r="T916" s="111"/>
      <c r="U916" s="32">
        <f t="shared" si="229"/>
        <v>0</v>
      </c>
      <c r="V916" s="280">
        <v>38</v>
      </c>
      <c r="W916" s="135" t="s">
        <v>252</v>
      </c>
      <c r="X916" s="237"/>
      <c r="Y916" s="20">
        <v>47270</v>
      </c>
      <c r="Z916" s="178"/>
    </row>
    <row r="917" spans="1:26" s="22" customFormat="1" ht="12.75" customHeight="1">
      <c r="A917" s="309" t="s">
        <v>4039</v>
      </c>
      <c r="B917" s="310"/>
      <c r="C917" s="310"/>
      <c r="D917" s="311">
        <v>5999100042018</v>
      </c>
      <c r="E917" s="318">
        <v>80001111220</v>
      </c>
      <c r="F917" s="315">
        <v>2106909200</v>
      </c>
      <c r="G917" s="129" t="s">
        <v>89</v>
      </c>
      <c r="H917" s="81" t="s">
        <v>239</v>
      </c>
      <c r="I917" s="326" t="s">
        <v>120</v>
      </c>
      <c r="J917" s="105" t="s">
        <v>590</v>
      </c>
      <c r="K917" s="43" t="s">
        <v>79</v>
      </c>
      <c r="L917" s="15">
        <v>2</v>
      </c>
      <c r="M917" s="206">
        <v>82.186849315068486</v>
      </c>
      <c r="N917" s="73"/>
      <c r="O917" s="197">
        <f t="shared" si="240"/>
        <v>3484.7224109589038</v>
      </c>
      <c r="P917" s="174">
        <v>1.2</v>
      </c>
      <c r="Q917" s="174">
        <f t="shared" si="242"/>
        <v>78.899375342465746</v>
      </c>
      <c r="R917" s="173">
        <f t="shared" si="243"/>
        <v>4181.6668931506847</v>
      </c>
      <c r="S917" s="173">
        <f t="shared" si="244"/>
        <v>696.94448219178093</v>
      </c>
      <c r="T917" s="111"/>
      <c r="U917" s="32">
        <f t="shared" si="229"/>
        <v>0</v>
      </c>
      <c r="V917" s="280">
        <v>10</v>
      </c>
      <c r="W917" s="134" t="s">
        <v>250</v>
      </c>
      <c r="X917" s="237"/>
      <c r="Y917" s="20">
        <v>47270</v>
      </c>
      <c r="Z917" s="178"/>
    </row>
    <row r="918" spans="1:26" s="22" customFormat="1" ht="12.75" customHeight="1">
      <c r="A918" s="309" t="s">
        <v>4040</v>
      </c>
      <c r="B918" s="310"/>
      <c r="C918" s="310"/>
      <c r="D918" s="311">
        <v>5999100042056</v>
      </c>
      <c r="E918" s="318">
        <v>80001112320</v>
      </c>
      <c r="F918" s="315">
        <v>2106909200</v>
      </c>
      <c r="G918" s="129" t="s">
        <v>89</v>
      </c>
      <c r="H918" s="81" t="s">
        <v>239</v>
      </c>
      <c r="I918" s="326" t="s">
        <v>120</v>
      </c>
      <c r="J918" s="105" t="s">
        <v>590</v>
      </c>
      <c r="K918" s="43" t="s">
        <v>399</v>
      </c>
      <c r="L918" s="15">
        <v>2</v>
      </c>
      <c r="M918" s="206">
        <v>82.186849315068486</v>
      </c>
      <c r="N918" s="73"/>
      <c r="O918" s="197">
        <f t="shared" si="240"/>
        <v>3484.7224109589038</v>
      </c>
      <c r="P918" s="174">
        <v>1.2</v>
      </c>
      <c r="Q918" s="174">
        <f t="shared" si="242"/>
        <v>78.899375342465746</v>
      </c>
      <c r="R918" s="173">
        <f t="shared" si="243"/>
        <v>4181.6668931506847</v>
      </c>
      <c r="S918" s="173">
        <f t="shared" si="244"/>
        <v>696.94448219178093</v>
      </c>
      <c r="T918" s="111"/>
      <c r="U918" s="32">
        <f t="shared" si="229"/>
        <v>0</v>
      </c>
      <c r="V918" s="280">
        <v>1</v>
      </c>
      <c r="W918" s="136" t="s">
        <v>251</v>
      </c>
      <c r="X918" s="237"/>
      <c r="Y918" s="20">
        <v>47270</v>
      </c>
      <c r="Z918" s="178"/>
    </row>
    <row r="919" spans="1:26" s="22" customFormat="1" ht="12.75" customHeight="1">
      <c r="A919" s="309" t="s">
        <v>4041</v>
      </c>
      <c r="B919" s="310"/>
      <c r="C919" s="310"/>
      <c r="D919" s="311">
        <v>5999100042025</v>
      </c>
      <c r="E919" s="318">
        <v>80001111320</v>
      </c>
      <c r="F919" s="315">
        <v>2106909200</v>
      </c>
      <c r="G919" s="129" t="s">
        <v>89</v>
      </c>
      <c r="H919" s="81" t="s">
        <v>239</v>
      </c>
      <c r="I919" s="326" t="s">
        <v>120</v>
      </c>
      <c r="J919" s="105" t="s">
        <v>590</v>
      </c>
      <c r="K919" s="43" t="s">
        <v>37</v>
      </c>
      <c r="L919" s="15">
        <v>2</v>
      </c>
      <c r="M919" s="206">
        <v>82.186849315068486</v>
      </c>
      <c r="N919" s="73"/>
      <c r="O919" s="197">
        <f t="shared" si="240"/>
        <v>3484.7224109589038</v>
      </c>
      <c r="P919" s="174">
        <v>1.2</v>
      </c>
      <c r="Q919" s="174">
        <f t="shared" si="242"/>
        <v>78.899375342465746</v>
      </c>
      <c r="R919" s="173">
        <f t="shared" si="243"/>
        <v>4181.6668931506847</v>
      </c>
      <c r="S919" s="173">
        <f t="shared" si="244"/>
        <v>696.94448219178093</v>
      </c>
      <c r="T919" s="111"/>
      <c r="U919" s="32">
        <f t="shared" si="229"/>
        <v>0</v>
      </c>
      <c r="V919" s="280" t="s">
        <v>4119</v>
      </c>
      <c r="W919" s="135" t="s">
        <v>252</v>
      </c>
      <c r="X919" s="237"/>
      <c r="Y919" s="20">
        <v>47300</v>
      </c>
      <c r="Z919" s="178"/>
    </row>
    <row r="920" spans="1:26" s="22" customFormat="1" ht="12.75" customHeight="1">
      <c r="A920" s="309" t="s">
        <v>4042</v>
      </c>
      <c r="B920" s="310"/>
      <c r="C920" s="310"/>
      <c r="D920" s="311">
        <v>5999100042032</v>
      </c>
      <c r="E920" s="318">
        <v>80001111420</v>
      </c>
      <c r="F920" s="315">
        <v>2106909200</v>
      </c>
      <c r="G920" s="129" t="s">
        <v>89</v>
      </c>
      <c r="H920" s="81" t="s">
        <v>239</v>
      </c>
      <c r="I920" s="326" t="s">
        <v>120</v>
      </c>
      <c r="J920" s="105" t="s">
        <v>590</v>
      </c>
      <c r="K920" s="43" t="s">
        <v>38</v>
      </c>
      <c r="L920" s="15">
        <v>2</v>
      </c>
      <c r="M920" s="206">
        <v>82.186849315068486</v>
      </c>
      <c r="N920" s="73"/>
      <c r="O920" s="197">
        <f t="shared" si="240"/>
        <v>3484.7224109589038</v>
      </c>
      <c r="P920" s="174">
        <v>1.2</v>
      </c>
      <c r="Q920" s="174">
        <f t="shared" si="242"/>
        <v>78.899375342465746</v>
      </c>
      <c r="R920" s="173">
        <f t="shared" si="243"/>
        <v>4181.6668931506847</v>
      </c>
      <c r="S920" s="173">
        <f t="shared" si="244"/>
        <v>696.94448219178093</v>
      </c>
      <c r="T920" s="111"/>
      <c r="U920" s="32">
        <f t="shared" si="229"/>
        <v>0</v>
      </c>
      <c r="V920" s="280" t="s">
        <v>4119</v>
      </c>
      <c r="W920" s="135" t="s">
        <v>252</v>
      </c>
      <c r="X920" s="237"/>
      <c r="Y920" s="20">
        <v>47300</v>
      </c>
      <c r="Z920" s="178"/>
    </row>
    <row r="921" spans="1:26" s="22" customFormat="1" ht="12.75" customHeight="1">
      <c r="A921" s="309" t="s">
        <v>4043</v>
      </c>
      <c r="B921" s="310"/>
      <c r="C921" s="310"/>
      <c r="D921" s="311">
        <v>5999100042070</v>
      </c>
      <c r="E921" s="318">
        <v>80001112620</v>
      </c>
      <c r="F921" s="315">
        <v>2106909200</v>
      </c>
      <c r="G921" s="129" t="s">
        <v>89</v>
      </c>
      <c r="H921" s="81" t="s">
        <v>239</v>
      </c>
      <c r="I921" s="326" t="s">
        <v>120</v>
      </c>
      <c r="J921" s="105" t="s">
        <v>590</v>
      </c>
      <c r="K921" s="43" t="s">
        <v>874</v>
      </c>
      <c r="L921" s="15">
        <v>2</v>
      </c>
      <c r="M921" s="206">
        <v>82.186849315068486</v>
      </c>
      <c r="N921" s="73"/>
      <c r="O921" s="197">
        <f t="shared" si="240"/>
        <v>3484.7224109589038</v>
      </c>
      <c r="P921" s="174">
        <v>1.2</v>
      </c>
      <c r="Q921" s="174">
        <f t="shared" si="242"/>
        <v>78.899375342465746</v>
      </c>
      <c r="R921" s="173">
        <f t="shared" si="243"/>
        <v>4181.6668931506847</v>
      </c>
      <c r="S921" s="173">
        <f t="shared" si="244"/>
        <v>696.94448219178093</v>
      </c>
      <c r="T921" s="111"/>
      <c r="U921" s="32">
        <f t="shared" si="229"/>
        <v>0</v>
      </c>
      <c r="V921" s="280">
        <v>4</v>
      </c>
      <c r="W921" s="134" t="s">
        <v>250</v>
      </c>
      <c r="X921" s="237"/>
      <c r="Y921" s="20">
        <v>47300</v>
      </c>
      <c r="Z921" s="178"/>
    </row>
    <row r="922" spans="1:26" s="22" customFormat="1" ht="12.75" customHeight="1">
      <c r="A922" s="309" t="s">
        <v>4044</v>
      </c>
      <c r="B922" s="310"/>
      <c r="C922" s="310"/>
      <c r="D922" s="311">
        <v>5999100042094</v>
      </c>
      <c r="E922" s="318">
        <v>80001113620</v>
      </c>
      <c r="F922" s="315">
        <v>2106909200</v>
      </c>
      <c r="G922" s="129" t="s">
        <v>89</v>
      </c>
      <c r="H922" s="81" t="s">
        <v>239</v>
      </c>
      <c r="I922" s="326" t="s">
        <v>120</v>
      </c>
      <c r="J922" s="105" t="s">
        <v>590</v>
      </c>
      <c r="K922" s="43" t="s">
        <v>1313</v>
      </c>
      <c r="L922" s="15">
        <v>2</v>
      </c>
      <c r="M922" s="206">
        <v>82.186849315068486</v>
      </c>
      <c r="N922" s="73"/>
      <c r="O922" s="197">
        <f t="shared" si="240"/>
        <v>3484.7224109589038</v>
      </c>
      <c r="P922" s="174">
        <v>1.2</v>
      </c>
      <c r="Q922" s="174">
        <f t="shared" ref="Q922" si="245">M922*0.8*P922</f>
        <v>78.899375342465746</v>
      </c>
      <c r="R922" s="173">
        <f t="shared" ref="R922" si="246">Q922*53</f>
        <v>4181.6668931506847</v>
      </c>
      <c r="S922" s="173">
        <f t="shared" ref="S922" si="247">R922-O922</f>
        <v>696.94448219178093</v>
      </c>
      <c r="T922" s="111"/>
      <c r="U922" s="32">
        <f t="shared" si="229"/>
        <v>0</v>
      </c>
      <c r="V922" s="280"/>
      <c r="W922" s="133" t="s">
        <v>249</v>
      </c>
      <c r="X922" s="237"/>
      <c r="Y922" s="20"/>
      <c r="Z922" s="178"/>
    </row>
    <row r="923" spans="1:26" s="22" customFormat="1" ht="12.75" customHeight="1">
      <c r="A923" s="309" t="s">
        <v>4045</v>
      </c>
      <c r="B923" s="310"/>
      <c r="C923" s="310"/>
      <c r="D923" s="311">
        <v>5999100042063</v>
      </c>
      <c r="E923" s="318">
        <v>80001112520</v>
      </c>
      <c r="F923" s="315">
        <v>2106909200</v>
      </c>
      <c r="G923" s="129" t="s">
        <v>89</v>
      </c>
      <c r="H923" s="81" t="s">
        <v>239</v>
      </c>
      <c r="I923" s="326" t="s">
        <v>120</v>
      </c>
      <c r="J923" s="105" t="s">
        <v>590</v>
      </c>
      <c r="K923" s="43" t="s">
        <v>422</v>
      </c>
      <c r="L923" s="15">
        <v>2</v>
      </c>
      <c r="M923" s="206">
        <v>82.186849315068486</v>
      </c>
      <c r="N923" s="73"/>
      <c r="O923" s="197">
        <f t="shared" si="240"/>
        <v>3484.7224109589038</v>
      </c>
      <c r="P923" s="174">
        <v>1.2</v>
      </c>
      <c r="Q923" s="174">
        <f t="shared" si="242"/>
        <v>78.899375342465746</v>
      </c>
      <c r="R923" s="173">
        <f t="shared" si="243"/>
        <v>4181.6668931506847</v>
      </c>
      <c r="S923" s="173">
        <f t="shared" si="244"/>
        <v>696.94448219178093</v>
      </c>
      <c r="T923" s="111"/>
      <c r="U923" s="32">
        <f t="shared" si="229"/>
        <v>0</v>
      </c>
      <c r="V923" s="280">
        <v>1</v>
      </c>
      <c r="W923" s="134" t="s">
        <v>250</v>
      </c>
      <c r="X923" s="237"/>
      <c r="Y923" s="20">
        <v>47270</v>
      </c>
      <c r="Z923" s="178"/>
    </row>
    <row r="924" spans="1:26" s="22" customFormat="1" ht="12.75" customHeight="1">
      <c r="A924" s="309" t="s">
        <v>4046</v>
      </c>
      <c r="B924" s="310"/>
      <c r="C924" s="310"/>
      <c r="D924" s="311">
        <v>5999100041950</v>
      </c>
      <c r="E924" s="318">
        <v>80001110320</v>
      </c>
      <c r="F924" s="315">
        <v>2106909200</v>
      </c>
      <c r="G924" s="129" t="s">
        <v>89</v>
      </c>
      <c r="H924" s="81" t="s">
        <v>239</v>
      </c>
      <c r="I924" s="326" t="s">
        <v>120</v>
      </c>
      <c r="J924" s="105" t="s">
        <v>590</v>
      </c>
      <c r="K924" s="43" t="s">
        <v>164</v>
      </c>
      <c r="L924" s="15">
        <v>2</v>
      </c>
      <c r="M924" s="206">
        <v>82.186849315068486</v>
      </c>
      <c r="N924" s="73"/>
      <c r="O924" s="197">
        <f t="shared" si="240"/>
        <v>3484.7224109589038</v>
      </c>
      <c r="P924" s="174">
        <v>1.2</v>
      </c>
      <c r="Q924" s="174">
        <f t="shared" si="242"/>
        <v>78.899375342465746</v>
      </c>
      <c r="R924" s="173">
        <f t="shared" si="243"/>
        <v>4181.6668931506847</v>
      </c>
      <c r="S924" s="173">
        <f t="shared" si="244"/>
        <v>696.94448219178093</v>
      </c>
      <c r="T924" s="111"/>
      <c r="U924" s="32">
        <f t="shared" si="229"/>
        <v>0</v>
      </c>
      <c r="V924" s="280"/>
      <c r="W924" s="136" t="s">
        <v>251</v>
      </c>
      <c r="X924" s="237"/>
      <c r="Y924" s="20"/>
      <c r="Z924" s="178"/>
    </row>
    <row r="925" spans="1:26" s="22" customFormat="1" ht="12.75" customHeight="1">
      <c r="A925" s="309" t="s">
        <v>4047</v>
      </c>
      <c r="B925" s="310"/>
      <c r="C925" s="310"/>
      <c r="D925" s="311">
        <v>5999100041974</v>
      </c>
      <c r="E925" s="318">
        <v>80001110520</v>
      </c>
      <c r="F925" s="315">
        <v>2106909200</v>
      </c>
      <c r="G925" s="129" t="s">
        <v>89</v>
      </c>
      <c r="H925" s="81" t="s">
        <v>239</v>
      </c>
      <c r="I925" s="326" t="s">
        <v>120</v>
      </c>
      <c r="J925" s="105" t="s">
        <v>590</v>
      </c>
      <c r="K925" s="5" t="s">
        <v>152</v>
      </c>
      <c r="L925" s="15">
        <v>2</v>
      </c>
      <c r="M925" s="206">
        <v>82.186849315068486</v>
      </c>
      <c r="N925" s="73"/>
      <c r="O925" s="197">
        <f t="shared" si="240"/>
        <v>3484.7224109589038</v>
      </c>
      <c r="P925" s="174">
        <v>1.2</v>
      </c>
      <c r="Q925" s="174">
        <f t="shared" si="242"/>
        <v>78.899375342465746</v>
      </c>
      <c r="R925" s="173">
        <f t="shared" si="243"/>
        <v>4181.6668931506847</v>
      </c>
      <c r="S925" s="173">
        <f t="shared" si="244"/>
        <v>696.94448219178093</v>
      </c>
      <c r="T925" s="111"/>
      <c r="U925" s="32">
        <f t="shared" si="229"/>
        <v>0</v>
      </c>
      <c r="V925" s="280">
        <v>11</v>
      </c>
      <c r="W925" s="136" t="s">
        <v>251</v>
      </c>
      <c r="X925" s="237"/>
      <c r="Y925" s="20">
        <v>47270</v>
      </c>
      <c r="Z925" s="178"/>
    </row>
    <row r="926" spans="1:26" s="22" customFormat="1" ht="12.75" customHeight="1">
      <c r="A926" s="309" t="s">
        <v>4048</v>
      </c>
      <c r="B926" s="310"/>
      <c r="C926" s="310"/>
      <c r="D926" s="311">
        <v>5999100041936</v>
      </c>
      <c r="E926" s="318">
        <v>80001110120</v>
      </c>
      <c r="F926" s="315">
        <v>2106909200</v>
      </c>
      <c r="G926" s="129" t="s">
        <v>89</v>
      </c>
      <c r="H926" s="81" t="s">
        <v>239</v>
      </c>
      <c r="I926" s="326" t="s">
        <v>120</v>
      </c>
      <c r="J926" s="105" t="s">
        <v>590</v>
      </c>
      <c r="K926" s="5" t="s">
        <v>163</v>
      </c>
      <c r="L926" s="15">
        <v>2</v>
      </c>
      <c r="M926" s="206">
        <v>82.186849315068486</v>
      </c>
      <c r="N926" s="73"/>
      <c r="O926" s="197">
        <f t="shared" si="240"/>
        <v>3484.7224109589038</v>
      </c>
      <c r="P926" s="174">
        <v>1.2</v>
      </c>
      <c r="Q926" s="174">
        <f t="shared" si="242"/>
        <v>78.899375342465746</v>
      </c>
      <c r="R926" s="173">
        <f t="shared" si="243"/>
        <v>4181.6668931506847</v>
      </c>
      <c r="S926" s="173">
        <f t="shared" si="244"/>
        <v>696.94448219178093</v>
      </c>
      <c r="T926" s="111"/>
      <c r="U926" s="32">
        <f t="shared" si="229"/>
        <v>0</v>
      </c>
      <c r="V926" s="280">
        <v>23</v>
      </c>
      <c r="W926" s="136" t="s">
        <v>251</v>
      </c>
      <c r="X926" s="237"/>
      <c r="Y926" s="20">
        <v>47270</v>
      </c>
      <c r="Z926" s="178"/>
    </row>
    <row r="927" spans="1:26" s="22" customFormat="1" ht="12.75" customHeight="1">
      <c r="A927" s="309" t="s">
        <v>4049</v>
      </c>
      <c r="B927" s="310"/>
      <c r="C927" s="310"/>
      <c r="D927" s="311">
        <v>5999100042049</v>
      </c>
      <c r="E927" s="318">
        <v>80001111520</v>
      </c>
      <c r="F927" s="315">
        <v>2106909200</v>
      </c>
      <c r="G927" s="129" t="s">
        <v>89</v>
      </c>
      <c r="H927" s="81" t="s">
        <v>239</v>
      </c>
      <c r="I927" s="326" t="s">
        <v>120</v>
      </c>
      <c r="J927" s="105" t="s">
        <v>590</v>
      </c>
      <c r="K927" s="43" t="s">
        <v>87</v>
      </c>
      <c r="L927" s="15">
        <v>2</v>
      </c>
      <c r="M927" s="206">
        <v>82.186849315068486</v>
      </c>
      <c r="N927" s="73"/>
      <c r="O927" s="197">
        <f t="shared" si="240"/>
        <v>3484.7224109589038</v>
      </c>
      <c r="P927" s="174">
        <v>1.2</v>
      </c>
      <c r="Q927" s="174">
        <f t="shared" si="242"/>
        <v>78.899375342465746</v>
      </c>
      <c r="R927" s="173">
        <f t="shared" si="243"/>
        <v>4181.6668931506847</v>
      </c>
      <c r="S927" s="173">
        <f t="shared" si="244"/>
        <v>696.94448219178093</v>
      </c>
      <c r="T927" s="111"/>
      <c r="U927" s="32">
        <f t="shared" si="229"/>
        <v>0</v>
      </c>
      <c r="V927" s="280">
        <v>28</v>
      </c>
      <c r="W927" s="136" t="s">
        <v>251</v>
      </c>
      <c r="X927" s="237"/>
      <c r="Y927" s="20">
        <v>47270</v>
      </c>
      <c r="Z927" s="178"/>
    </row>
    <row r="928" spans="1:26" s="22" customFormat="1" ht="12.75" customHeight="1">
      <c r="A928" s="309" t="s">
        <v>4050</v>
      </c>
      <c r="B928" s="310"/>
      <c r="C928" s="310"/>
      <c r="D928" s="311">
        <v>5999100042087</v>
      </c>
      <c r="E928" s="318">
        <v>80001113420</v>
      </c>
      <c r="F928" s="315">
        <v>2106909200</v>
      </c>
      <c r="G928" s="129" t="s">
        <v>89</v>
      </c>
      <c r="H928" s="81" t="s">
        <v>239</v>
      </c>
      <c r="I928" s="326" t="s">
        <v>120</v>
      </c>
      <c r="J928" s="105" t="s">
        <v>590</v>
      </c>
      <c r="K928" s="43" t="s">
        <v>153</v>
      </c>
      <c r="L928" s="15">
        <v>2</v>
      </c>
      <c r="M928" s="206">
        <v>82.186849315068486</v>
      </c>
      <c r="N928" s="73"/>
      <c r="O928" s="197">
        <f t="shared" si="240"/>
        <v>3484.7224109589038</v>
      </c>
      <c r="P928" s="174">
        <v>1.2</v>
      </c>
      <c r="Q928" s="174">
        <f t="shared" si="242"/>
        <v>78.899375342465746</v>
      </c>
      <c r="R928" s="173">
        <f t="shared" si="243"/>
        <v>4181.6668931506847</v>
      </c>
      <c r="S928" s="173">
        <f t="shared" si="244"/>
        <v>696.94448219178093</v>
      </c>
      <c r="T928" s="111"/>
      <c r="U928" s="32">
        <f t="shared" si="229"/>
        <v>0</v>
      </c>
      <c r="V928" s="280">
        <v>22</v>
      </c>
      <c r="W928" s="133" t="s">
        <v>249</v>
      </c>
      <c r="X928" s="237"/>
      <c r="Y928" s="20">
        <v>47270</v>
      </c>
      <c r="Z928" s="178"/>
    </row>
    <row r="929" spans="1:26" s="46" customFormat="1" ht="12.75" customHeight="1">
      <c r="A929" s="309" t="s">
        <v>3944</v>
      </c>
      <c r="B929" s="314"/>
      <c r="C929" s="314"/>
      <c r="D929" s="311">
        <v>5999100041080</v>
      </c>
      <c r="E929" s="309">
        <v>80001023820</v>
      </c>
      <c r="F929" s="315">
        <v>1806209500</v>
      </c>
      <c r="G929" s="129" t="s">
        <v>89</v>
      </c>
      <c r="H929" s="8" t="s">
        <v>239</v>
      </c>
      <c r="I929" s="326" t="s">
        <v>120</v>
      </c>
      <c r="J929" s="54" t="s">
        <v>645</v>
      </c>
      <c r="K929" s="43" t="s">
        <v>3945</v>
      </c>
      <c r="L929" s="93">
        <v>2</v>
      </c>
      <c r="M929" s="206">
        <v>75.849435616438356</v>
      </c>
      <c r="N929" s="73"/>
      <c r="O929" s="197">
        <f>(M929+M929*N929)*$Y$3*(1-$Y$2/100)</f>
        <v>3216.0160701369864</v>
      </c>
      <c r="P929" s="174">
        <v>1.2</v>
      </c>
      <c r="Q929" s="174">
        <f>M929*0.8*P929</f>
        <v>72.81545819178082</v>
      </c>
      <c r="R929" s="173">
        <f>Q929*53</f>
        <v>3859.2192841643837</v>
      </c>
      <c r="S929" s="173">
        <f>R929-O929</f>
        <v>643.20321402739728</v>
      </c>
      <c r="T929" s="111"/>
      <c r="U929" s="32">
        <f>O929*T929</f>
        <v>0</v>
      </c>
      <c r="V929" s="280"/>
      <c r="W929" s="137"/>
      <c r="X929" s="215"/>
      <c r="Y929" s="294"/>
      <c r="Z929" s="151"/>
    </row>
    <row r="930" spans="1:26" s="2" customFormat="1" ht="12.75" customHeight="1">
      <c r="A930" s="309" t="s">
        <v>4010</v>
      </c>
      <c r="B930" s="314"/>
      <c r="C930" s="314"/>
      <c r="D930" s="311">
        <v>5999100041103</v>
      </c>
      <c r="E930" s="309">
        <v>80001024020</v>
      </c>
      <c r="F930" s="315">
        <v>2106909200</v>
      </c>
      <c r="G930" s="80" t="s">
        <v>89</v>
      </c>
      <c r="H930" s="8" t="s">
        <v>239</v>
      </c>
      <c r="I930" s="326" t="s">
        <v>120</v>
      </c>
      <c r="J930" s="316" t="s">
        <v>645</v>
      </c>
      <c r="K930" s="43" t="s">
        <v>3990</v>
      </c>
      <c r="L930" s="78">
        <v>2</v>
      </c>
      <c r="M930" s="206">
        <v>75.849435616438356</v>
      </c>
      <c r="N930" s="73"/>
      <c r="O930" s="197">
        <f>(M930+M930*N930)*$Y$3*(1-$Y$2/100)</f>
        <v>3216.0160701369864</v>
      </c>
      <c r="P930" s="174">
        <v>1.2</v>
      </c>
      <c r="Q930" s="174">
        <f>M930*0.8*P930</f>
        <v>72.81545819178082</v>
      </c>
      <c r="R930" s="173">
        <f>Q930*53</f>
        <v>3859.2192841643837</v>
      </c>
      <c r="S930" s="173">
        <f>R930-O930</f>
        <v>643.20321402739728</v>
      </c>
      <c r="T930" s="111"/>
      <c r="U930" s="32">
        <f>O930*T930</f>
        <v>0</v>
      </c>
      <c r="V930" s="280"/>
      <c r="W930" s="137"/>
      <c r="X930" s="215"/>
      <c r="Y930" s="294"/>
      <c r="Z930" s="199"/>
    </row>
    <row r="931" spans="1:26" s="22" customFormat="1" ht="12.75" customHeight="1">
      <c r="A931" s="309" t="s">
        <v>2098</v>
      </c>
      <c r="B931" s="310"/>
      <c r="C931" s="310">
        <v>1021786</v>
      </c>
      <c r="D931" s="311">
        <v>5999100029125</v>
      </c>
      <c r="E931" s="318">
        <v>80001090420</v>
      </c>
      <c r="F931" s="315">
        <v>1806909000</v>
      </c>
      <c r="G931" s="129" t="s">
        <v>89</v>
      </c>
      <c r="H931" s="81" t="s">
        <v>239</v>
      </c>
      <c r="I931" s="326" t="s">
        <v>120</v>
      </c>
      <c r="J931" s="105" t="s">
        <v>594</v>
      </c>
      <c r="K931" s="5" t="s">
        <v>7</v>
      </c>
      <c r="L931" s="15">
        <v>6</v>
      </c>
      <c r="M931" s="206">
        <v>33.093271232876717</v>
      </c>
      <c r="N931" s="289"/>
      <c r="O931" s="197">
        <f t="shared" si="240"/>
        <v>1403.1547002739728</v>
      </c>
      <c r="P931" s="174">
        <v>1.25</v>
      </c>
      <c r="Q931" s="174">
        <f t="shared" ref="Q931:Q937" si="248">M931*0.8*P931</f>
        <v>33.093271232876717</v>
      </c>
      <c r="R931" s="173">
        <f t="shared" si="234"/>
        <v>1753.943375342466</v>
      </c>
      <c r="S931" s="173">
        <f t="shared" ref="S931:S937" si="249">R931-O931</f>
        <v>350.78867506849315</v>
      </c>
      <c r="T931" s="111"/>
      <c r="U931" s="32">
        <f t="shared" ref="U931:U989" si="250">O931*T931</f>
        <v>0</v>
      </c>
      <c r="V931" s="280"/>
      <c r="W931" s="136" t="s">
        <v>251</v>
      </c>
      <c r="X931" s="237"/>
      <c r="Y931" s="20"/>
      <c r="Z931" s="203"/>
    </row>
    <row r="932" spans="1:26" s="22" customFormat="1" ht="12.75" customHeight="1">
      <c r="A932" s="309" t="s">
        <v>2099</v>
      </c>
      <c r="B932" s="310"/>
      <c r="C932" s="310">
        <v>1021787</v>
      </c>
      <c r="D932" s="311">
        <v>5999100029149</v>
      </c>
      <c r="E932" s="318">
        <v>80001090720</v>
      </c>
      <c r="F932" s="315">
        <v>1806909000</v>
      </c>
      <c r="G932" s="129" t="s">
        <v>89</v>
      </c>
      <c r="H932" s="81" t="s">
        <v>239</v>
      </c>
      <c r="I932" s="326" t="s">
        <v>120</v>
      </c>
      <c r="J932" s="105" t="s">
        <v>594</v>
      </c>
      <c r="K932" s="43" t="s">
        <v>541</v>
      </c>
      <c r="L932" s="15">
        <v>6</v>
      </c>
      <c r="M932" s="206">
        <v>33.093271232876717</v>
      </c>
      <c r="N932" s="289"/>
      <c r="O932" s="197">
        <f t="shared" si="240"/>
        <v>1403.1547002739728</v>
      </c>
      <c r="P932" s="174">
        <v>1.25</v>
      </c>
      <c r="Q932" s="174">
        <f t="shared" si="248"/>
        <v>33.093271232876717</v>
      </c>
      <c r="R932" s="173">
        <f t="shared" si="234"/>
        <v>1753.943375342466</v>
      </c>
      <c r="S932" s="173">
        <f t="shared" si="249"/>
        <v>350.78867506849315</v>
      </c>
      <c r="T932" s="111"/>
      <c r="U932" s="32">
        <f t="shared" si="250"/>
        <v>0</v>
      </c>
      <c r="V932" s="280"/>
      <c r="W932" s="136" t="s">
        <v>251</v>
      </c>
      <c r="X932" s="237"/>
      <c r="Y932" s="20"/>
      <c r="Z932" s="203"/>
    </row>
    <row r="933" spans="1:26" s="22" customFormat="1" ht="12.75" customHeight="1">
      <c r="A933" s="309" t="s">
        <v>2100</v>
      </c>
      <c r="B933" s="310"/>
      <c r="C933" s="310">
        <v>1021788</v>
      </c>
      <c r="D933" s="311">
        <v>5999100029101</v>
      </c>
      <c r="E933" s="318">
        <v>80001090220</v>
      </c>
      <c r="F933" s="315">
        <v>1806909000</v>
      </c>
      <c r="G933" s="129" t="s">
        <v>89</v>
      </c>
      <c r="H933" s="81" t="s">
        <v>239</v>
      </c>
      <c r="I933" s="326" t="s">
        <v>120</v>
      </c>
      <c r="J933" s="105" t="s">
        <v>594</v>
      </c>
      <c r="K933" s="43" t="s">
        <v>685</v>
      </c>
      <c r="L933" s="15">
        <v>6</v>
      </c>
      <c r="M933" s="206">
        <v>33.093271232876717</v>
      </c>
      <c r="N933" s="73"/>
      <c r="O933" s="197">
        <f t="shared" si="240"/>
        <v>1403.1547002739728</v>
      </c>
      <c r="P933" s="174">
        <v>1.25</v>
      </c>
      <c r="Q933" s="174">
        <f t="shared" si="248"/>
        <v>33.093271232876717</v>
      </c>
      <c r="R933" s="173">
        <f t="shared" si="234"/>
        <v>1753.943375342466</v>
      </c>
      <c r="S933" s="173">
        <f t="shared" si="249"/>
        <v>350.78867506849315</v>
      </c>
      <c r="T933" s="111"/>
      <c r="U933" s="32">
        <f t="shared" si="250"/>
        <v>0</v>
      </c>
      <c r="V933" s="280"/>
      <c r="W933" s="136" t="s">
        <v>251</v>
      </c>
      <c r="X933" s="237"/>
      <c r="Y933" s="20"/>
      <c r="Z933" s="203"/>
    </row>
    <row r="934" spans="1:26" s="22" customFormat="1" ht="12.75" customHeight="1">
      <c r="A934" s="309" t="s">
        <v>2101</v>
      </c>
      <c r="B934" s="310"/>
      <c r="C934" s="310">
        <v>1021789</v>
      </c>
      <c r="D934" s="311">
        <v>5999100029118</v>
      </c>
      <c r="E934" s="318">
        <v>80001090320</v>
      </c>
      <c r="F934" s="315">
        <v>2106909200</v>
      </c>
      <c r="G934" s="129" t="s">
        <v>89</v>
      </c>
      <c r="H934" s="81" t="s">
        <v>239</v>
      </c>
      <c r="I934" s="326" t="s">
        <v>120</v>
      </c>
      <c r="J934" s="105" t="s">
        <v>594</v>
      </c>
      <c r="K934" s="43" t="s">
        <v>164</v>
      </c>
      <c r="L934" s="15">
        <v>6</v>
      </c>
      <c r="M934" s="206">
        <v>33.093271232876717</v>
      </c>
      <c r="N934" s="73"/>
      <c r="O934" s="197">
        <f t="shared" si="240"/>
        <v>1403.1547002739728</v>
      </c>
      <c r="P934" s="174">
        <v>1.25</v>
      </c>
      <c r="Q934" s="174">
        <f t="shared" si="248"/>
        <v>33.093271232876717</v>
      </c>
      <c r="R934" s="173">
        <f t="shared" si="234"/>
        <v>1753.943375342466</v>
      </c>
      <c r="S934" s="173">
        <f t="shared" si="249"/>
        <v>350.78867506849315</v>
      </c>
      <c r="T934" s="111"/>
      <c r="U934" s="32">
        <f t="shared" si="250"/>
        <v>0</v>
      </c>
      <c r="V934" s="280"/>
      <c r="W934" s="136" t="s">
        <v>251</v>
      </c>
      <c r="X934" s="237"/>
      <c r="Y934" s="20"/>
      <c r="Z934" s="203"/>
    </row>
    <row r="935" spans="1:26" s="22" customFormat="1" ht="12.75" customHeight="1">
      <c r="A935" s="309" t="s">
        <v>2102</v>
      </c>
      <c r="B935" s="310"/>
      <c r="C935" s="310">
        <v>1021790</v>
      </c>
      <c r="D935" s="311">
        <v>5999100029132</v>
      </c>
      <c r="E935" s="318">
        <v>80001090520</v>
      </c>
      <c r="F935" s="315">
        <v>2106909200</v>
      </c>
      <c r="G935" s="129" t="s">
        <v>89</v>
      </c>
      <c r="H935" s="81" t="s">
        <v>239</v>
      </c>
      <c r="I935" s="326" t="s">
        <v>120</v>
      </c>
      <c r="J935" s="105" t="s">
        <v>594</v>
      </c>
      <c r="K935" s="5" t="s">
        <v>152</v>
      </c>
      <c r="L935" s="15">
        <v>6</v>
      </c>
      <c r="M935" s="206">
        <v>33.093271232876717</v>
      </c>
      <c r="N935" s="289"/>
      <c r="O935" s="197">
        <f t="shared" si="240"/>
        <v>1403.1547002739728</v>
      </c>
      <c r="P935" s="174">
        <v>1.25</v>
      </c>
      <c r="Q935" s="174">
        <f t="shared" si="248"/>
        <v>33.093271232876717</v>
      </c>
      <c r="R935" s="173">
        <f t="shared" si="234"/>
        <v>1753.943375342466</v>
      </c>
      <c r="S935" s="173">
        <f t="shared" si="249"/>
        <v>350.78867506849315</v>
      </c>
      <c r="T935" s="111"/>
      <c r="U935" s="32">
        <f t="shared" si="250"/>
        <v>0</v>
      </c>
      <c r="V935" s="280"/>
      <c r="W935" s="134" t="s">
        <v>250</v>
      </c>
      <c r="X935" s="237"/>
      <c r="Y935" s="294"/>
      <c r="Z935" s="203"/>
    </row>
    <row r="936" spans="1:26" s="22" customFormat="1" ht="12.75" customHeight="1">
      <c r="A936" s="309" t="s">
        <v>2103</v>
      </c>
      <c r="B936" s="310"/>
      <c r="C936" s="310">
        <v>1021791</v>
      </c>
      <c r="D936" s="311">
        <v>5999100029095</v>
      </c>
      <c r="E936" s="318">
        <v>80001090120</v>
      </c>
      <c r="F936" s="315">
        <v>2106909200</v>
      </c>
      <c r="G936" s="129" t="s">
        <v>89</v>
      </c>
      <c r="H936" s="81" t="s">
        <v>239</v>
      </c>
      <c r="I936" s="326" t="s">
        <v>120</v>
      </c>
      <c r="J936" s="105" t="s">
        <v>594</v>
      </c>
      <c r="K936" s="43" t="s">
        <v>163</v>
      </c>
      <c r="L936" s="15">
        <v>6</v>
      </c>
      <c r="M936" s="206">
        <v>33.093271232876717</v>
      </c>
      <c r="N936" s="73"/>
      <c r="O936" s="197">
        <f t="shared" si="240"/>
        <v>1403.1547002739728</v>
      </c>
      <c r="P936" s="174">
        <v>1.25</v>
      </c>
      <c r="Q936" s="174">
        <f t="shared" si="248"/>
        <v>33.093271232876717</v>
      </c>
      <c r="R936" s="173">
        <f t="shared" si="234"/>
        <v>1753.943375342466</v>
      </c>
      <c r="S936" s="173">
        <f t="shared" si="249"/>
        <v>350.78867506849315</v>
      </c>
      <c r="T936" s="111"/>
      <c r="U936" s="32">
        <f t="shared" si="250"/>
        <v>0</v>
      </c>
      <c r="V936" s="280"/>
      <c r="W936" s="136" t="s">
        <v>251</v>
      </c>
      <c r="X936" s="237"/>
      <c r="Y936" s="20"/>
      <c r="Z936" s="203"/>
    </row>
    <row r="937" spans="1:26" s="22" customFormat="1" ht="12.75" customHeight="1">
      <c r="A937" s="309" t="s">
        <v>2104</v>
      </c>
      <c r="B937" s="310"/>
      <c r="C937" s="310">
        <v>1021792</v>
      </c>
      <c r="D937" s="311">
        <v>5999100029378</v>
      </c>
      <c r="E937" s="318">
        <v>80001093420</v>
      </c>
      <c r="F937" s="315">
        <v>2106909200</v>
      </c>
      <c r="G937" s="129" t="s">
        <v>89</v>
      </c>
      <c r="H937" s="81" t="s">
        <v>239</v>
      </c>
      <c r="I937" s="326" t="s">
        <v>120</v>
      </c>
      <c r="J937" s="105" t="s">
        <v>594</v>
      </c>
      <c r="K937" s="5" t="s">
        <v>153</v>
      </c>
      <c r="L937" s="15">
        <v>6</v>
      </c>
      <c r="M937" s="206">
        <v>33.093271232876717</v>
      </c>
      <c r="N937" s="73"/>
      <c r="O937" s="197">
        <f t="shared" si="240"/>
        <v>1403.1547002739728</v>
      </c>
      <c r="P937" s="174">
        <v>1.25</v>
      </c>
      <c r="Q937" s="174">
        <f t="shared" si="248"/>
        <v>33.093271232876717</v>
      </c>
      <c r="R937" s="173">
        <f t="shared" si="234"/>
        <v>1753.943375342466</v>
      </c>
      <c r="S937" s="173">
        <f t="shared" si="249"/>
        <v>350.78867506849315</v>
      </c>
      <c r="T937" s="111"/>
      <c r="U937" s="32">
        <f t="shared" si="250"/>
        <v>0</v>
      </c>
      <c r="V937" s="280"/>
      <c r="W937" s="134" t="s">
        <v>250</v>
      </c>
      <c r="X937" s="237"/>
      <c r="Y937" s="294"/>
      <c r="Z937" s="203"/>
    </row>
    <row r="938" spans="1:26" s="22" customFormat="1" ht="12.75" customHeight="1">
      <c r="A938" s="309" t="s">
        <v>4051</v>
      </c>
      <c r="B938" s="310"/>
      <c r="C938" s="310"/>
      <c r="D938" s="311">
        <v>5999100042179</v>
      </c>
      <c r="E938" s="318">
        <v>80001120820</v>
      </c>
      <c r="F938" s="315">
        <v>2106909200</v>
      </c>
      <c r="G938" s="129" t="s">
        <v>89</v>
      </c>
      <c r="H938" s="81" t="s">
        <v>239</v>
      </c>
      <c r="I938" s="326" t="s">
        <v>120</v>
      </c>
      <c r="J938" s="105" t="s">
        <v>4061</v>
      </c>
      <c r="K938" s="5" t="s">
        <v>165</v>
      </c>
      <c r="L938" s="15">
        <v>6</v>
      </c>
      <c r="M938" s="206">
        <v>36.26672876712329</v>
      </c>
      <c r="N938" s="73"/>
      <c r="O938" s="197">
        <f t="shared" si="240"/>
        <v>1537.7092997260277</v>
      </c>
      <c r="P938" s="174">
        <v>1.25</v>
      </c>
      <c r="Q938" s="174">
        <f t="shared" ref="Q938:Q952" si="251">M938*0.8*P938</f>
        <v>36.26672876712329</v>
      </c>
      <c r="R938" s="173">
        <f t="shared" ref="R938:R952" si="252">Q938*53</f>
        <v>1922.1366246575344</v>
      </c>
      <c r="S938" s="173">
        <f t="shared" ref="S938:S952" si="253">R938-O938</f>
        <v>384.42732493150675</v>
      </c>
      <c r="T938" s="111"/>
      <c r="U938" s="32">
        <f t="shared" si="250"/>
        <v>0</v>
      </c>
      <c r="V938" s="280"/>
      <c r="W938" s="136" t="s">
        <v>251</v>
      </c>
      <c r="X938" s="237"/>
      <c r="Y938" s="294"/>
      <c r="Z938" s="203"/>
    </row>
    <row r="939" spans="1:26" s="22" customFormat="1" ht="12.75" customHeight="1">
      <c r="A939" s="309" t="s">
        <v>4052</v>
      </c>
      <c r="B939" s="310"/>
      <c r="C939" s="310"/>
      <c r="D939" s="311">
        <v>5999100042117</v>
      </c>
      <c r="E939" s="318">
        <v>80001120220</v>
      </c>
      <c r="F939" s="315">
        <v>1806909000</v>
      </c>
      <c r="G939" s="129" t="s">
        <v>89</v>
      </c>
      <c r="H939" s="81" t="s">
        <v>239</v>
      </c>
      <c r="I939" s="326" t="s">
        <v>120</v>
      </c>
      <c r="J939" s="105" t="s">
        <v>4061</v>
      </c>
      <c r="K939" s="43" t="s">
        <v>213</v>
      </c>
      <c r="L939" s="15">
        <v>6</v>
      </c>
      <c r="M939" s="206">
        <v>36.26672876712329</v>
      </c>
      <c r="N939" s="73"/>
      <c r="O939" s="197">
        <f t="shared" si="240"/>
        <v>1537.7092997260277</v>
      </c>
      <c r="P939" s="174">
        <v>1.25</v>
      </c>
      <c r="Q939" s="174">
        <f t="shared" si="251"/>
        <v>36.26672876712329</v>
      </c>
      <c r="R939" s="173">
        <f t="shared" si="252"/>
        <v>1922.1366246575344</v>
      </c>
      <c r="S939" s="173">
        <f t="shared" si="253"/>
        <v>384.42732493150675</v>
      </c>
      <c r="T939" s="111"/>
      <c r="U939" s="32">
        <f t="shared" si="250"/>
        <v>0</v>
      </c>
      <c r="V939" s="280" t="s">
        <v>4119</v>
      </c>
      <c r="W939" s="135" t="s">
        <v>252</v>
      </c>
      <c r="X939" s="237"/>
      <c r="Y939" s="20">
        <v>47270</v>
      </c>
      <c r="Z939" s="178"/>
    </row>
    <row r="940" spans="1:26" s="22" customFormat="1" ht="12.75" customHeight="1">
      <c r="A940" s="309" t="s">
        <v>4053</v>
      </c>
      <c r="B940" s="310"/>
      <c r="C940" s="310"/>
      <c r="D940" s="311">
        <v>5999100042155</v>
      </c>
      <c r="E940" s="318">
        <v>80001120620</v>
      </c>
      <c r="F940" s="315">
        <v>1806909000</v>
      </c>
      <c r="G940" s="129" t="s">
        <v>89</v>
      </c>
      <c r="H940" s="81" t="s">
        <v>239</v>
      </c>
      <c r="I940" s="326" t="s">
        <v>120</v>
      </c>
      <c r="J940" s="105" t="s">
        <v>4061</v>
      </c>
      <c r="K940" s="43" t="s">
        <v>151</v>
      </c>
      <c r="L940" s="15">
        <v>6</v>
      </c>
      <c r="M940" s="206">
        <v>36.26672876712329</v>
      </c>
      <c r="N940" s="73"/>
      <c r="O940" s="197">
        <f t="shared" si="240"/>
        <v>1537.7092997260277</v>
      </c>
      <c r="P940" s="174">
        <v>1.25</v>
      </c>
      <c r="Q940" s="174">
        <f t="shared" si="251"/>
        <v>36.26672876712329</v>
      </c>
      <c r="R940" s="173">
        <f t="shared" si="252"/>
        <v>1922.1366246575344</v>
      </c>
      <c r="S940" s="173">
        <f t="shared" si="253"/>
        <v>384.42732493150675</v>
      </c>
      <c r="T940" s="111"/>
      <c r="U940" s="32">
        <f t="shared" si="250"/>
        <v>0</v>
      </c>
      <c r="V940" s="280"/>
      <c r="W940" s="136" t="s">
        <v>251</v>
      </c>
      <c r="X940" s="237"/>
      <c r="Y940" s="20"/>
      <c r="Z940" s="178"/>
    </row>
    <row r="941" spans="1:26" s="22" customFormat="1" ht="12.75" customHeight="1">
      <c r="A941" s="309" t="s">
        <v>4054</v>
      </c>
      <c r="B941" s="310"/>
      <c r="C941" s="310"/>
      <c r="D941" s="311">
        <v>5999100042162</v>
      </c>
      <c r="E941" s="318">
        <v>80001120720</v>
      </c>
      <c r="F941" s="315">
        <v>1806909000</v>
      </c>
      <c r="G941" s="129" t="s">
        <v>89</v>
      </c>
      <c r="H941" s="81" t="s">
        <v>239</v>
      </c>
      <c r="I941" s="326" t="s">
        <v>120</v>
      </c>
      <c r="J941" s="105" t="s">
        <v>4061</v>
      </c>
      <c r="K941" s="43" t="s">
        <v>541</v>
      </c>
      <c r="L941" s="15">
        <v>6</v>
      </c>
      <c r="M941" s="206">
        <v>36.26672876712329</v>
      </c>
      <c r="N941" s="73"/>
      <c r="O941" s="197">
        <f t="shared" si="240"/>
        <v>1537.7092997260277</v>
      </c>
      <c r="P941" s="174">
        <v>1.25</v>
      </c>
      <c r="Q941" s="174">
        <f t="shared" si="251"/>
        <v>36.26672876712329</v>
      </c>
      <c r="R941" s="173">
        <f t="shared" si="252"/>
        <v>1922.1366246575344</v>
      </c>
      <c r="S941" s="173">
        <f t="shared" si="253"/>
        <v>384.42732493150675</v>
      </c>
      <c r="T941" s="111"/>
      <c r="U941" s="32">
        <f t="shared" si="250"/>
        <v>0</v>
      </c>
      <c r="V941" s="280">
        <v>10</v>
      </c>
      <c r="W941" s="136" t="s">
        <v>251</v>
      </c>
      <c r="X941" s="237"/>
      <c r="Y941" s="20">
        <v>47270</v>
      </c>
      <c r="Z941" s="178"/>
    </row>
    <row r="942" spans="1:26" s="22" customFormat="1" ht="12.75" customHeight="1">
      <c r="A942" s="309" t="s">
        <v>4055</v>
      </c>
      <c r="B942" s="310"/>
      <c r="C942" s="310"/>
      <c r="D942" s="311">
        <v>5999100042131</v>
      </c>
      <c r="E942" s="318">
        <v>80001120420</v>
      </c>
      <c r="F942" s="315">
        <v>1806909000</v>
      </c>
      <c r="G942" s="129" t="s">
        <v>89</v>
      </c>
      <c r="H942" s="81" t="s">
        <v>239</v>
      </c>
      <c r="I942" s="326" t="s">
        <v>120</v>
      </c>
      <c r="J942" s="105" t="s">
        <v>4061</v>
      </c>
      <c r="K942" s="43" t="s">
        <v>7</v>
      </c>
      <c r="L942" s="15">
        <v>6</v>
      </c>
      <c r="M942" s="206">
        <v>36.26672876712329</v>
      </c>
      <c r="N942" s="73"/>
      <c r="O942" s="197">
        <f t="shared" si="240"/>
        <v>1537.7092997260277</v>
      </c>
      <c r="P942" s="174">
        <v>1.25</v>
      </c>
      <c r="Q942" s="174">
        <f t="shared" si="251"/>
        <v>36.26672876712329</v>
      </c>
      <c r="R942" s="173">
        <f t="shared" si="252"/>
        <v>1922.1366246575344</v>
      </c>
      <c r="S942" s="173">
        <f t="shared" si="253"/>
        <v>384.42732493150675</v>
      </c>
      <c r="T942" s="111"/>
      <c r="U942" s="32">
        <f t="shared" si="250"/>
        <v>0</v>
      </c>
      <c r="V942" s="280"/>
      <c r="W942" s="136" t="s">
        <v>251</v>
      </c>
      <c r="X942" s="237"/>
      <c r="Y942" s="20"/>
      <c r="Z942" s="178"/>
    </row>
    <row r="943" spans="1:26" s="22" customFormat="1" ht="12.75" customHeight="1">
      <c r="A943" s="309" t="s">
        <v>4056</v>
      </c>
      <c r="B943" s="310"/>
      <c r="C943" s="310"/>
      <c r="D943" s="311">
        <v>5999100042186</v>
      </c>
      <c r="E943" s="318">
        <v>80001121220</v>
      </c>
      <c r="F943" s="315">
        <v>2106909200</v>
      </c>
      <c r="G943" s="129" t="s">
        <v>89</v>
      </c>
      <c r="H943" s="81" t="s">
        <v>239</v>
      </c>
      <c r="I943" s="326" t="s">
        <v>120</v>
      </c>
      <c r="J943" s="105" t="s">
        <v>4061</v>
      </c>
      <c r="K943" s="43" t="s">
        <v>79</v>
      </c>
      <c r="L943" s="15">
        <v>6</v>
      </c>
      <c r="M943" s="206">
        <v>36.26672876712329</v>
      </c>
      <c r="N943" s="73"/>
      <c r="O943" s="197">
        <f t="shared" si="240"/>
        <v>1537.7092997260277</v>
      </c>
      <c r="P943" s="174">
        <v>1.25</v>
      </c>
      <c r="Q943" s="174">
        <f t="shared" si="251"/>
        <v>36.26672876712329</v>
      </c>
      <c r="R943" s="173">
        <f t="shared" si="252"/>
        <v>1922.1366246575344</v>
      </c>
      <c r="S943" s="173">
        <f t="shared" si="253"/>
        <v>384.42732493150675</v>
      </c>
      <c r="T943" s="111"/>
      <c r="U943" s="32">
        <f t="shared" si="250"/>
        <v>0</v>
      </c>
      <c r="V943" s="280"/>
      <c r="W943" s="134" t="s">
        <v>250</v>
      </c>
      <c r="X943" s="237"/>
      <c r="Y943" s="20"/>
      <c r="Z943" s="178"/>
    </row>
    <row r="944" spans="1:26" s="22" customFormat="1" ht="12.75" customHeight="1">
      <c r="A944" s="309" t="s">
        <v>4057</v>
      </c>
      <c r="B944" s="310"/>
      <c r="C944" s="310"/>
      <c r="D944" s="311">
        <v>5999100042223</v>
      </c>
      <c r="E944" s="318">
        <v>80001122320</v>
      </c>
      <c r="F944" s="315">
        <v>2106909200</v>
      </c>
      <c r="G944" s="129" t="s">
        <v>89</v>
      </c>
      <c r="H944" s="81" t="s">
        <v>239</v>
      </c>
      <c r="I944" s="326" t="s">
        <v>120</v>
      </c>
      <c r="J944" s="105" t="s">
        <v>4061</v>
      </c>
      <c r="K944" s="43" t="s">
        <v>399</v>
      </c>
      <c r="L944" s="15">
        <v>6</v>
      </c>
      <c r="M944" s="206">
        <v>36.26672876712329</v>
      </c>
      <c r="N944" s="73"/>
      <c r="O944" s="197">
        <f t="shared" si="240"/>
        <v>1537.7092997260277</v>
      </c>
      <c r="P944" s="174">
        <v>1.25</v>
      </c>
      <c r="Q944" s="174">
        <f t="shared" si="251"/>
        <v>36.26672876712329</v>
      </c>
      <c r="R944" s="173">
        <f t="shared" si="252"/>
        <v>1922.1366246575344</v>
      </c>
      <c r="S944" s="173">
        <f t="shared" si="253"/>
        <v>384.42732493150675</v>
      </c>
      <c r="T944" s="111"/>
      <c r="U944" s="32">
        <f t="shared" si="250"/>
        <v>0</v>
      </c>
      <c r="V944" s="280"/>
      <c r="W944" s="134" t="s">
        <v>250</v>
      </c>
      <c r="X944" s="237"/>
      <c r="Y944" s="20"/>
      <c r="Z944" s="178"/>
    </row>
    <row r="945" spans="1:26" s="22" customFormat="1" ht="12.75" customHeight="1">
      <c r="A945" s="309" t="s">
        <v>4058</v>
      </c>
      <c r="B945" s="310"/>
      <c r="C945" s="310"/>
      <c r="D945" s="311">
        <v>5999100042193</v>
      </c>
      <c r="E945" s="318">
        <v>80001121320</v>
      </c>
      <c r="F945" s="315">
        <v>2106909200</v>
      </c>
      <c r="G945" s="129" t="s">
        <v>89</v>
      </c>
      <c r="H945" s="81" t="s">
        <v>239</v>
      </c>
      <c r="I945" s="326" t="s">
        <v>120</v>
      </c>
      <c r="J945" s="105" t="s">
        <v>4061</v>
      </c>
      <c r="K945" s="43" t="s">
        <v>37</v>
      </c>
      <c r="L945" s="15">
        <v>6</v>
      </c>
      <c r="M945" s="206">
        <v>36.26672876712329</v>
      </c>
      <c r="N945" s="73"/>
      <c r="O945" s="197">
        <f t="shared" si="240"/>
        <v>1537.7092997260277</v>
      </c>
      <c r="P945" s="174">
        <v>1.25</v>
      </c>
      <c r="Q945" s="174">
        <f t="shared" si="251"/>
        <v>36.26672876712329</v>
      </c>
      <c r="R945" s="173">
        <f t="shared" si="252"/>
        <v>1922.1366246575344</v>
      </c>
      <c r="S945" s="173">
        <f t="shared" si="253"/>
        <v>384.42732493150675</v>
      </c>
      <c r="T945" s="111"/>
      <c r="U945" s="32">
        <f t="shared" si="250"/>
        <v>0</v>
      </c>
      <c r="V945" s="280">
        <v>13</v>
      </c>
      <c r="W945" s="135" t="s">
        <v>252</v>
      </c>
      <c r="X945" s="237"/>
      <c r="Y945" s="20">
        <v>47270</v>
      </c>
      <c r="Z945" s="178"/>
    </row>
    <row r="946" spans="1:26" s="22" customFormat="1" ht="12.75" customHeight="1">
      <c r="A946" s="309" t="s">
        <v>4059</v>
      </c>
      <c r="B946" s="310"/>
      <c r="C946" s="310"/>
      <c r="D946" s="311">
        <v>5999100042209</v>
      </c>
      <c r="E946" s="318">
        <v>80001121420</v>
      </c>
      <c r="F946" s="315">
        <v>2106909200</v>
      </c>
      <c r="G946" s="129" t="s">
        <v>89</v>
      </c>
      <c r="H946" s="81" t="s">
        <v>239</v>
      </c>
      <c r="I946" s="326" t="s">
        <v>120</v>
      </c>
      <c r="J946" s="105" t="s">
        <v>4061</v>
      </c>
      <c r="K946" s="43" t="s">
        <v>38</v>
      </c>
      <c r="L946" s="15">
        <v>6</v>
      </c>
      <c r="M946" s="206">
        <v>36.26672876712329</v>
      </c>
      <c r="N946" s="73"/>
      <c r="O946" s="197">
        <f t="shared" si="240"/>
        <v>1537.7092997260277</v>
      </c>
      <c r="P946" s="174">
        <v>1.25</v>
      </c>
      <c r="Q946" s="174">
        <f t="shared" si="251"/>
        <v>36.26672876712329</v>
      </c>
      <c r="R946" s="173">
        <f t="shared" si="252"/>
        <v>1922.1366246575344</v>
      </c>
      <c r="S946" s="173">
        <f t="shared" si="253"/>
        <v>384.42732493150675</v>
      </c>
      <c r="T946" s="111"/>
      <c r="U946" s="32">
        <f t="shared" si="250"/>
        <v>0</v>
      </c>
      <c r="V946" s="280">
        <v>25</v>
      </c>
      <c r="W946" s="136" t="s">
        <v>251</v>
      </c>
      <c r="X946" s="237"/>
      <c r="Y946" s="20">
        <v>47270</v>
      </c>
      <c r="Z946" s="178"/>
    </row>
    <row r="947" spans="1:26" s="22" customFormat="1" ht="12.75" customHeight="1">
      <c r="A947" s="309" t="s">
        <v>4060</v>
      </c>
      <c r="B947" s="310"/>
      <c r="C947" s="310"/>
      <c r="D947" s="311">
        <v>5999100042247</v>
      </c>
      <c r="E947" s="318">
        <v>80001122620</v>
      </c>
      <c r="F947" s="315">
        <v>2106909200</v>
      </c>
      <c r="G947" s="129" t="s">
        <v>89</v>
      </c>
      <c r="H947" s="81" t="s">
        <v>239</v>
      </c>
      <c r="I947" s="326" t="s">
        <v>120</v>
      </c>
      <c r="J947" s="105" t="s">
        <v>4061</v>
      </c>
      <c r="K947" s="43" t="s">
        <v>874</v>
      </c>
      <c r="L947" s="15">
        <v>6</v>
      </c>
      <c r="M947" s="206">
        <v>36.26672876712329</v>
      </c>
      <c r="N947" s="73"/>
      <c r="O947" s="197">
        <f t="shared" si="240"/>
        <v>1537.7092997260277</v>
      </c>
      <c r="P947" s="174">
        <v>1.25</v>
      </c>
      <c r="Q947" s="174">
        <f t="shared" si="251"/>
        <v>36.26672876712329</v>
      </c>
      <c r="R947" s="173">
        <f t="shared" si="252"/>
        <v>1922.1366246575344</v>
      </c>
      <c r="S947" s="173">
        <f t="shared" si="253"/>
        <v>384.42732493150675</v>
      </c>
      <c r="T947" s="111"/>
      <c r="U947" s="32">
        <f t="shared" si="250"/>
        <v>0</v>
      </c>
      <c r="V947" s="280"/>
      <c r="W947" s="133" t="s">
        <v>249</v>
      </c>
      <c r="X947" s="237"/>
      <c r="Y947" s="20"/>
      <c r="Z947" s="178"/>
    </row>
    <row r="948" spans="1:26" s="22" customFormat="1" ht="12.75" customHeight="1">
      <c r="A948" s="309" t="s">
        <v>4062</v>
      </c>
      <c r="B948" s="310"/>
      <c r="C948" s="310"/>
      <c r="D948" s="311">
        <v>5999100042261</v>
      </c>
      <c r="E948" s="318">
        <v>80001123620</v>
      </c>
      <c r="F948" s="315">
        <v>2106909200</v>
      </c>
      <c r="G948" s="129" t="s">
        <v>89</v>
      </c>
      <c r="H948" s="81" t="s">
        <v>239</v>
      </c>
      <c r="I948" s="326" t="s">
        <v>120</v>
      </c>
      <c r="J948" s="105" t="s">
        <v>4061</v>
      </c>
      <c r="K948" s="43" t="s">
        <v>1313</v>
      </c>
      <c r="L948" s="15">
        <v>6</v>
      </c>
      <c r="M948" s="206">
        <v>36.26672876712329</v>
      </c>
      <c r="N948" s="73"/>
      <c r="O948" s="197">
        <f t="shared" si="240"/>
        <v>1537.7092997260277</v>
      </c>
      <c r="P948" s="174">
        <v>1.25</v>
      </c>
      <c r="Q948" s="174">
        <f t="shared" si="251"/>
        <v>36.26672876712329</v>
      </c>
      <c r="R948" s="173">
        <f t="shared" si="252"/>
        <v>1922.1366246575344</v>
      </c>
      <c r="S948" s="173">
        <f t="shared" si="253"/>
        <v>384.42732493150675</v>
      </c>
      <c r="T948" s="111"/>
      <c r="U948" s="32">
        <f t="shared" si="250"/>
        <v>0</v>
      </c>
      <c r="V948" s="280">
        <v>22</v>
      </c>
      <c r="W948" s="133" t="s">
        <v>249</v>
      </c>
      <c r="X948" s="237"/>
      <c r="Y948" s="20">
        <v>47270</v>
      </c>
      <c r="Z948" s="178"/>
    </row>
    <row r="949" spans="1:26" s="22" customFormat="1" ht="12.75" customHeight="1">
      <c r="A949" s="309" t="s">
        <v>4063</v>
      </c>
      <c r="B949" s="310"/>
      <c r="C949" s="310"/>
      <c r="D949" s="311">
        <v>5999100042230</v>
      </c>
      <c r="E949" s="318">
        <v>80001122520</v>
      </c>
      <c r="F949" s="315">
        <v>2106909200</v>
      </c>
      <c r="G949" s="129" t="s">
        <v>89</v>
      </c>
      <c r="H949" s="81" t="s">
        <v>239</v>
      </c>
      <c r="I949" s="326" t="s">
        <v>120</v>
      </c>
      <c r="J949" s="105" t="s">
        <v>4061</v>
      </c>
      <c r="K949" s="43" t="s">
        <v>422</v>
      </c>
      <c r="L949" s="15">
        <v>6</v>
      </c>
      <c r="M949" s="206">
        <v>36.26672876712329</v>
      </c>
      <c r="N949" s="73"/>
      <c r="O949" s="197">
        <f t="shared" si="240"/>
        <v>1537.7092997260277</v>
      </c>
      <c r="P949" s="174">
        <v>1.25</v>
      </c>
      <c r="Q949" s="174">
        <f t="shared" si="251"/>
        <v>36.26672876712329</v>
      </c>
      <c r="R949" s="173">
        <f t="shared" si="252"/>
        <v>1922.1366246575344</v>
      </c>
      <c r="S949" s="173">
        <f t="shared" si="253"/>
        <v>384.42732493150675</v>
      </c>
      <c r="T949" s="111"/>
      <c r="U949" s="32">
        <f t="shared" si="250"/>
        <v>0</v>
      </c>
      <c r="V949" s="280">
        <v>15</v>
      </c>
      <c r="W949" s="134" t="s">
        <v>250</v>
      </c>
      <c r="X949" s="237"/>
      <c r="Y949" s="20">
        <v>47270</v>
      </c>
      <c r="Z949" s="178"/>
    </row>
    <row r="950" spans="1:26" s="22" customFormat="1" ht="12.75" customHeight="1">
      <c r="A950" s="309" t="s">
        <v>4064</v>
      </c>
      <c r="B950" s="310"/>
      <c r="C950" s="310"/>
      <c r="D950" s="311">
        <v>5999100042124</v>
      </c>
      <c r="E950" s="318">
        <v>80001120320</v>
      </c>
      <c r="F950" s="315">
        <v>2106909200</v>
      </c>
      <c r="G950" s="129" t="s">
        <v>89</v>
      </c>
      <c r="H950" s="81" t="s">
        <v>239</v>
      </c>
      <c r="I950" s="326" t="s">
        <v>120</v>
      </c>
      <c r="J950" s="105" t="s">
        <v>4061</v>
      </c>
      <c r="K950" s="43" t="s">
        <v>164</v>
      </c>
      <c r="L950" s="15">
        <v>6</v>
      </c>
      <c r="M950" s="206">
        <v>36.26672876712329</v>
      </c>
      <c r="N950" s="73"/>
      <c r="O950" s="197">
        <f t="shared" si="240"/>
        <v>1537.7092997260277</v>
      </c>
      <c r="P950" s="174">
        <v>1.25</v>
      </c>
      <c r="Q950" s="174">
        <f t="shared" si="251"/>
        <v>36.26672876712329</v>
      </c>
      <c r="R950" s="173">
        <f t="shared" si="252"/>
        <v>1922.1366246575344</v>
      </c>
      <c r="S950" s="173">
        <f t="shared" si="253"/>
        <v>384.42732493150675</v>
      </c>
      <c r="T950" s="111"/>
      <c r="U950" s="32">
        <f t="shared" si="250"/>
        <v>0</v>
      </c>
      <c r="V950" s="280"/>
      <c r="W950" s="136" t="s">
        <v>251</v>
      </c>
      <c r="X950" s="237"/>
      <c r="Y950" s="20"/>
      <c r="Z950" s="178"/>
    </row>
    <row r="951" spans="1:26" s="22" customFormat="1" ht="12.75" customHeight="1">
      <c r="A951" s="309" t="s">
        <v>4065</v>
      </c>
      <c r="B951" s="310"/>
      <c r="C951" s="310"/>
      <c r="D951" s="311">
        <v>5999100042148</v>
      </c>
      <c r="E951" s="318">
        <v>80001120520</v>
      </c>
      <c r="F951" s="315">
        <v>2106909200</v>
      </c>
      <c r="G951" s="129" t="s">
        <v>89</v>
      </c>
      <c r="H951" s="81" t="s">
        <v>239</v>
      </c>
      <c r="I951" s="326" t="s">
        <v>120</v>
      </c>
      <c r="J951" s="105" t="s">
        <v>4061</v>
      </c>
      <c r="K951" s="43" t="s">
        <v>152</v>
      </c>
      <c r="L951" s="15">
        <v>6</v>
      </c>
      <c r="M951" s="206">
        <v>36.26672876712329</v>
      </c>
      <c r="N951" s="73"/>
      <c r="O951" s="197">
        <f t="shared" si="240"/>
        <v>1537.7092997260277</v>
      </c>
      <c r="P951" s="174">
        <v>1.25</v>
      </c>
      <c r="Q951" s="174">
        <f t="shared" si="251"/>
        <v>36.26672876712329</v>
      </c>
      <c r="R951" s="173">
        <f t="shared" si="252"/>
        <v>1922.1366246575344</v>
      </c>
      <c r="S951" s="173">
        <f t="shared" si="253"/>
        <v>384.42732493150675</v>
      </c>
      <c r="T951" s="111"/>
      <c r="U951" s="32">
        <f t="shared" si="250"/>
        <v>0</v>
      </c>
      <c r="V951" s="280">
        <v>21</v>
      </c>
      <c r="W951" s="136" t="s">
        <v>251</v>
      </c>
      <c r="X951" s="237"/>
      <c r="Y951" s="20">
        <v>47270</v>
      </c>
      <c r="Z951" s="178"/>
    </row>
    <row r="952" spans="1:26" s="22" customFormat="1" ht="12.75" customHeight="1">
      <c r="A952" s="309" t="s">
        <v>4066</v>
      </c>
      <c r="B952" s="310"/>
      <c r="C952" s="310"/>
      <c r="D952" s="311">
        <v>5999100042100</v>
      </c>
      <c r="E952" s="318">
        <v>80001120120</v>
      </c>
      <c r="F952" s="315">
        <v>2106909200</v>
      </c>
      <c r="G952" s="129" t="s">
        <v>89</v>
      </c>
      <c r="H952" s="81" t="s">
        <v>239</v>
      </c>
      <c r="I952" s="326" t="s">
        <v>120</v>
      </c>
      <c r="J952" s="105" t="s">
        <v>4061</v>
      </c>
      <c r="K952" s="43" t="s">
        <v>163</v>
      </c>
      <c r="L952" s="15">
        <v>6</v>
      </c>
      <c r="M952" s="206">
        <v>36.26672876712329</v>
      </c>
      <c r="N952" s="73"/>
      <c r="O952" s="197">
        <f t="shared" si="240"/>
        <v>1537.7092997260277</v>
      </c>
      <c r="P952" s="174">
        <v>1.25</v>
      </c>
      <c r="Q952" s="174">
        <f t="shared" si="251"/>
        <v>36.26672876712329</v>
      </c>
      <c r="R952" s="173">
        <f t="shared" si="252"/>
        <v>1922.1366246575344</v>
      </c>
      <c r="S952" s="173">
        <f t="shared" si="253"/>
        <v>384.42732493150675</v>
      </c>
      <c r="T952" s="111"/>
      <c r="U952" s="32">
        <f t="shared" si="250"/>
        <v>0</v>
      </c>
      <c r="V952" s="280"/>
      <c r="W952" s="136" t="s">
        <v>251</v>
      </c>
      <c r="X952" s="237"/>
      <c r="Y952" s="20"/>
      <c r="Z952" s="178"/>
    </row>
    <row r="953" spans="1:26" s="22" customFormat="1" ht="12.75" customHeight="1">
      <c r="A953" s="309" t="s">
        <v>4067</v>
      </c>
      <c r="B953" s="310"/>
      <c r="C953" s="310"/>
      <c r="D953" s="311">
        <v>5999100042216</v>
      </c>
      <c r="E953" s="318">
        <v>80001121520</v>
      </c>
      <c r="F953" s="315">
        <v>2106909200</v>
      </c>
      <c r="G953" s="129" t="s">
        <v>89</v>
      </c>
      <c r="H953" s="81" t="s">
        <v>239</v>
      </c>
      <c r="I953" s="326" t="s">
        <v>120</v>
      </c>
      <c r="J953" s="105" t="s">
        <v>4061</v>
      </c>
      <c r="K953" s="43" t="s">
        <v>87</v>
      </c>
      <c r="L953" s="15">
        <v>6</v>
      </c>
      <c r="M953" s="206">
        <v>36.26672876712329</v>
      </c>
      <c r="N953" s="73"/>
      <c r="O953" s="197">
        <f t="shared" si="240"/>
        <v>1537.7092997260277</v>
      </c>
      <c r="P953" s="174">
        <v>1.25</v>
      </c>
      <c r="Q953" s="174">
        <f>M953*0.8*P953</f>
        <v>36.26672876712329</v>
      </c>
      <c r="R953" s="173">
        <f>Q953*53</f>
        <v>1922.1366246575344</v>
      </c>
      <c r="S953" s="173">
        <f>R953-O953</f>
        <v>384.42732493150675</v>
      </c>
      <c r="T953" s="111"/>
      <c r="U953" s="32">
        <f>O953*T953</f>
        <v>0</v>
      </c>
      <c r="V953" s="280"/>
      <c r="W953" s="136" t="s">
        <v>251</v>
      </c>
      <c r="X953" s="237"/>
      <c r="Y953" s="20"/>
      <c r="Z953" s="178"/>
    </row>
    <row r="954" spans="1:26" s="22" customFormat="1" ht="12.75" customHeight="1">
      <c r="A954" s="309" t="s">
        <v>4068</v>
      </c>
      <c r="B954" s="310"/>
      <c r="C954" s="310"/>
      <c r="D954" s="311">
        <v>5999100042254</v>
      </c>
      <c r="E954" s="318">
        <v>80001123420</v>
      </c>
      <c r="F954" s="315">
        <v>2106909200</v>
      </c>
      <c r="G954" s="129" t="s">
        <v>89</v>
      </c>
      <c r="H954" s="81" t="s">
        <v>239</v>
      </c>
      <c r="I954" s="326" t="s">
        <v>120</v>
      </c>
      <c r="J954" s="105" t="s">
        <v>4061</v>
      </c>
      <c r="K954" s="43" t="s">
        <v>153</v>
      </c>
      <c r="L954" s="15">
        <v>6</v>
      </c>
      <c r="M954" s="206">
        <v>36.26672876712329</v>
      </c>
      <c r="N954" s="73"/>
      <c r="O954" s="197">
        <f>(M954+M954*N954)*$Y$3*(1-$Y$2/100)</f>
        <v>1537.7092997260277</v>
      </c>
      <c r="P954" s="174">
        <v>1.25</v>
      </c>
      <c r="Q954" s="174">
        <f>M954*0.8*P954</f>
        <v>36.26672876712329</v>
      </c>
      <c r="R954" s="173">
        <f>Q954*53</f>
        <v>1922.1366246575344</v>
      </c>
      <c r="S954" s="173">
        <f>R954-O954</f>
        <v>384.42732493150675</v>
      </c>
      <c r="T954" s="111"/>
      <c r="U954" s="32">
        <f>O954*T954</f>
        <v>0</v>
      </c>
      <c r="V954" s="280">
        <v>12</v>
      </c>
      <c r="W954" s="133" t="s">
        <v>249</v>
      </c>
      <c r="X954" s="237"/>
      <c r="Y954" s="20">
        <v>47270</v>
      </c>
      <c r="Z954" s="178"/>
    </row>
    <row r="955" spans="1:26" s="46" customFormat="1" ht="12.75" customHeight="1">
      <c r="A955" s="309" t="s">
        <v>2105</v>
      </c>
      <c r="B955" s="310">
        <v>80998891</v>
      </c>
      <c r="C955" s="310">
        <v>984748</v>
      </c>
      <c r="D955" s="311">
        <v>5999100021891</v>
      </c>
      <c r="E955" s="318">
        <v>80001040820</v>
      </c>
      <c r="F955" s="315">
        <v>2106909200</v>
      </c>
      <c r="G955" s="91" t="s">
        <v>89</v>
      </c>
      <c r="H955" s="81" t="s">
        <v>239</v>
      </c>
      <c r="I955" s="326" t="s">
        <v>120</v>
      </c>
      <c r="J955" s="106" t="s">
        <v>603</v>
      </c>
      <c r="K955" s="82" t="s">
        <v>165</v>
      </c>
      <c r="L955" s="77">
        <v>15</v>
      </c>
      <c r="M955" s="206">
        <v>20.42794520547945</v>
      </c>
      <c r="N955" s="289"/>
      <c r="O955" s="197">
        <f t="shared" si="240"/>
        <v>866.14487671232882</v>
      </c>
      <c r="P955" s="174">
        <v>1.25</v>
      </c>
      <c r="Q955" s="174">
        <f t="shared" si="239"/>
        <v>20.42794520547945</v>
      </c>
      <c r="R955" s="173">
        <f t="shared" ref="R955:R1013" si="254">Q955*53</f>
        <v>1082.6810958904109</v>
      </c>
      <c r="S955" s="173">
        <f t="shared" ref="S955:S970" si="255">R955-O955</f>
        <v>216.53621917808209</v>
      </c>
      <c r="T955" s="111"/>
      <c r="U955" s="32">
        <f t="shared" si="250"/>
        <v>0</v>
      </c>
      <c r="V955" s="280"/>
      <c r="W955" s="136" t="s">
        <v>251</v>
      </c>
      <c r="X955" s="237"/>
      <c r="Y955" s="294"/>
      <c r="Z955" s="178"/>
    </row>
    <row r="956" spans="1:26" s="46" customFormat="1" ht="12.75" customHeight="1">
      <c r="A956" s="309" t="s">
        <v>2106</v>
      </c>
      <c r="B956" s="310"/>
      <c r="C956" s="310">
        <v>1021801</v>
      </c>
      <c r="D956" s="311">
        <v>5999100021938</v>
      </c>
      <c r="E956" s="318">
        <v>80001041220</v>
      </c>
      <c r="F956" s="315">
        <v>2106909200</v>
      </c>
      <c r="G956" s="91" t="s">
        <v>89</v>
      </c>
      <c r="H956" s="81" t="s">
        <v>239</v>
      </c>
      <c r="I956" s="326" t="s">
        <v>120</v>
      </c>
      <c r="J956" s="106" t="s">
        <v>603</v>
      </c>
      <c r="K956" s="82" t="s">
        <v>79</v>
      </c>
      <c r="L956" s="77">
        <v>15</v>
      </c>
      <c r="M956" s="206">
        <v>20.42794520547945</v>
      </c>
      <c r="N956" s="289"/>
      <c r="O956" s="197">
        <f t="shared" si="240"/>
        <v>866.14487671232882</v>
      </c>
      <c r="P956" s="174">
        <v>1.25</v>
      </c>
      <c r="Q956" s="174">
        <f t="shared" si="239"/>
        <v>20.42794520547945</v>
      </c>
      <c r="R956" s="173">
        <f t="shared" si="254"/>
        <v>1082.6810958904109</v>
      </c>
      <c r="S956" s="173">
        <f t="shared" si="255"/>
        <v>216.53621917808209</v>
      </c>
      <c r="T956" s="111"/>
      <c r="U956" s="32">
        <f t="shared" si="250"/>
        <v>0</v>
      </c>
      <c r="V956" s="280">
        <v>28</v>
      </c>
      <c r="W956" s="134" t="s">
        <v>250</v>
      </c>
      <c r="X956" s="237"/>
      <c r="Y956" s="20">
        <v>47300</v>
      </c>
      <c r="Z956" s="178"/>
    </row>
    <row r="957" spans="1:26" s="22" customFormat="1" ht="12.75" customHeight="1">
      <c r="A957" s="309" t="s">
        <v>2107</v>
      </c>
      <c r="B957" s="310">
        <v>80998892</v>
      </c>
      <c r="C957" s="310">
        <v>984749</v>
      </c>
      <c r="D957" s="311">
        <v>5999100021884</v>
      </c>
      <c r="E957" s="318">
        <v>80001040720</v>
      </c>
      <c r="F957" s="315">
        <v>1806909000</v>
      </c>
      <c r="G957" s="129" t="s">
        <v>89</v>
      </c>
      <c r="H957" s="81" t="s">
        <v>239</v>
      </c>
      <c r="I957" s="326" t="s">
        <v>120</v>
      </c>
      <c r="J957" s="105" t="s">
        <v>603</v>
      </c>
      <c r="K957" s="82" t="s">
        <v>541</v>
      </c>
      <c r="L957" s="15">
        <v>15</v>
      </c>
      <c r="M957" s="206">
        <v>20.42794520547945</v>
      </c>
      <c r="N957" s="73"/>
      <c r="O957" s="197">
        <f t="shared" si="240"/>
        <v>866.14487671232882</v>
      </c>
      <c r="P957" s="174">
        <v>1.25</v>
      </c>
      <c r="Q957" s="174">
        <f t="shared" si="239"/>
        <v>20.42794520547945</v>
      </c>
      <c r="R957" s="173">
        <f t="shared" si="254"/>
        <v>1082.6810958904109</v>
      </c>
      <c r="S957" s="173">
        <f t="shared" si="255"/>
        <v>216.53621917808209</v>
      </c>
      <c r="T957" s="111"/>
      <c r="U957" s="32">
        <f t="shared" si="250"/>
        <v>0</v>
      </c>
      <c r="V957" s="280"/>
      <c r="W957" s="135" t="s">
        <v>252</v>
      </c>
      <c r="X957" s="237"/>
      <c r="Y957" s="294"/>
      <c r="Z957" s="178"/>
    </row>
    <row r="958" spans="1:26" s="22" customFormat="1" ht="12.75" customHeight="1">
      <c r="A958" s="309" t="s">
        <v>2108</v>
      </c>
      <c r="B958" s="310">
        <v>80998893</v>
      </c>
      <c r="C958" s="310">
        <v>984750</v>
      </c>
      <c r="D958" s="311">
        <v>5999100021853</v>
      </c>
      <c r="E958" s="318">
        <v>80001040420</v>
      </c>
      <c r="F958" s="315">
        <v>1806909000</v>
      </c>
      <c r="G958" s="129" t="s">
        <v>89</v>
      </c>
      <c r="H958" s="81" t="s">
        <v>239</v>
      </c>
      <c r="I958" s="326" t="s">
        <v>120</v>
      </c>
      <c r="J958" s="105" t="s">
        <v>603</v>
      </c>
      <c r="K958" s="82" t="s">
        <v>7</v>
      </c>
      <c r="L958" s="15">
        <v>15</v>
      </c>
      <c r="M958" s="206">
        <v>20.42794520547945</v>
      </c>
      <c r="N958" s="73"/>
      <c r="O958" s="197">
        <f t="shared" si="240"/>
        <v>866.14487671232882</v>
      </c>
      <c r="P958" s="174">
        <v>1.25</v>
      </c>
      <c r="Q958" s="174">
        <f t="shared" si="239"/>
        <v>20.42794520547945</v>
      </c>
      <c r="R958" s="173">
        <f t="shared" si="254"/>
        <v>1082.6810958904109</v>
      </c>
      <c r="S958" s="173">
        <f t="shared" si="255"/>
        <v>216.53621917808209</v>
      </c>
      <c r="T958" s="111"/>
      <c r="U958" s="32">
        <f t="shared" si="250"/>
        <v>0</v>
      </c>
      <c r="V958" s="280">
        <v>1</v>
      </c>
      <c r="W958" s="135" t="s">
        <v>252</v>
      </c>
      <c r="X958" s="237"/>
      <c r="Y958" s="20">
        <v>47239</v>
      </c>
      <c r="Z958" s="178"/>
    </row>
    <row r="959" spans="1:26" s="22" customFormat="1" ht="12.75" customHeight="1">
      <c r="A959" s="309" t="s">
        <v>2109</v>
      </c>
      <c r="B959" s="310">
        <v>80998894</v>
      </c>
      <c r="C959" s="310">
        <v>984751</v>
      </c>
      <c r="D959" s="311">
        <v>5999100021877</v>
      </c>
      <c r="E959" s="318">
        <v>80001040620</v>
      </c>
      <c r="F959" s="315">
        <v>1806909000</v>
      </c>
      <c r="G959" s="129" t="s">
        <v>89</v>
      </c>
      <c r="H959" s="81" t="s">
        <v>239</v>
      </c>
      <c r="I959" s="326" t="s">
        <v>120</v>
      </c>
      <c r="J959" s="105" t="s">
        <v>603</v>
      </c>
      <c r="K959" s="82" t="s">
        <v>151</v>
      </c>
      <c r="L959" s="15">
        <v>15</v>
      </c>
      <c r="M959" s="206">
        <v>20.42794520547945</v>
      </c>
      <c r="N959" s="73"/>
      <c r="O959" s="197">
        <f t="shared" si="240"/>
        <v>866.14487671232882</v>
      </c>
      <c r="P959" s="174">
        <v>1.25</v>
      </c>
      <c r="Q959" s="174">
        <f t="shared" si="239"/>
        <v>20.42794520547945</v>
      </c>
      <c r="R959" s="173">
        <f t="shared" si="254"/>
        <v>1082.6810958904109</v>
      </c>
      <c r="S959" s="173">
        <f t="shared" si="255"/>
        <v>216.53621917808209</v>
      </c>
      <c r="T959" s="153"/>
      <c r="U959" s="32">
        <f t="shared" si="250"/>
        <v>0</v>
      </c>
      <c r="V959" s="280"/>
      <c r="W959" s="135" t="s">
        <v>252</v>
      </c>
      <c r="X959" s="237"/>
      <c r="Y959" s="294"/>
      <c r="Z959" s="178"/>
    </row>
    <row r="960" spans="1:26" s="22" customFormat="1" ht="12.75" customHeight="1">
      <c r="A960" s="309" t="s">
        <v>2110</v>
      </c>
      <c r="B960" s="310">
        <v>80998895</v>
      </c>
      <c r="C960" s="310">
        <v>984752</v>
      </c>
      <c r="D960" s="311">
        <v>5999100021839</v>
      </c>
      <c r="E960" s="318">
        <v>80001040220</v>
      </c>
      <c r="F960" s="309">
        <v>1806909000</v>
      </c>
      <c r="G960" s="129" t="s">
        <v>89</v>
      </c>
      <c r="H960" s="81" t="s">
        <v>239</v>
      </c>
      <c r="I960" s="326" t="s">
        <v>120</v>
      </c>
      <c r="J960" s="105" t="s">
        <v>603</v>
      </c>
      <c r="K960" s="43" t="s">
        <v>213</v>
      </c>
      <c r="L960" s="15">
        <v>15</v>
      </c>
      <c r="M960" s="206">
        <v>20.42794520547945</v>
      </c>
      <c r="N960" s="289"/>
      <c r="O960" s="197">
        <f t="shared" si="240"/>
        <v>866.14487671232882</v>
      </c>
      <c r="P960" s="174">
        <v>1.25</v>
      </c>
      <c r="Q960" s="174">
        <f t="shared" si="239"/>
        <v>20.42794520547945</v>
      </c>
      <c r="R960" s="173">
        <f t="shared" si="254"/>
        <v>1082.6810958904109</v>
      </c>
      <c r="S960" s="173">
        <f t="shared" si="255"/>
        <v>216.53621917808209</v>
      </c>
      <c r="T960" s="153"/>
      <c r="U960" s="32">
        <f t="shared" si="250"/>
        <v>0</v>
      </c>
      <c r="V960" s="280"/>
      <c r="W960" s="155" t="s">
        <v>253</v>
      </c>
      <c r="X960" s="237"/>
      <c r="Y960" s="20"/>
      <c r="Z960" s="178"/>
    </row>
    <row r="961" spans="1:26" s="2" customFormat="1" ht="13.5" customHeight="1">
      <c r="A961" s="309" t="s">
        <v>2111</v>
      </c>
      <c r="B961" s="310"/>
      <c r="C961" s="310">
        <v>1021803</v>
      </c>
      <c r="D961" s="311">
        <v>5999100021952</v>
      </c>
      <c r="E961" s="318">
        <v>80001042320</v>
      </c>
      <c r="F961" s="315">
        <v>2106909200</v>
      </c>
      <c r="G961" s="129" t="s">
        <v>89</v>
      </c>
      <c r="H961" s="81" t="s">
        <v>239</v>
      </c>
      <c r="I961" s="326" t="s">
        <v>120</v>
      </c>
      <c r="J961" s="105" t="s">
        <v>603</v>
      </c>
      <c r="K961" s="43" t="s">
        <v>399</v>
      </c>
      <c r="L961" s="15">
        <v>15</v>
      </c>
      <c r="M961" s="206">
        <v>20.42794520547945</v>
      </c>
      <c r="N961" s="73"/>
      <c r="O961" s="197">
        <f t="shared" si="240"/>
        <v>866.14487671232882</v>
      </c>
      <c r="P961" s="174">
        <v>1.25</v>
      </c>
      <c r="Q961" s="174">
        <f t="shared" si="239"/>
        <v>20.42794520547945</v>
      </c>
      <c r="R961" s="173">
        <f t="shared" si="254"/>
        <v>1082.6810958904109</v>
      </c>
      <c r="S961" s="173">
        <f t="shared" si="255"/>
        <v>216.53621917808209</v>
      </c>
      <c r="T961" s="153"/>
      <c r="U961" s="32">
        <f t="shared" si="250"/>
        <v>0</v>
      </c>
      <c r="V961" s="280"/>
      <c r="W961" s="134" t="s">
        <v>250</v>
      </c>
      <c r="X961" s="237"/>
      <c r="Y961" s="294"/>
      <c r="Z961" s="178"/>
    </row>
    <row r="962" spans="1:26" s="22" customFormat="1" ht="12.75" customHeight="1">
      <c r="A962" s="309" t="s">
        <v>2112</v>
      </c>
      <c r="B962" s="310">
        <v>80998896</v>
      </c>
      <c r="C962" s="310">
        <v>984753</v>
      </c>
      <c r="D962" s="311">
        <v>5999100021907</v>
      </c>
      <c r="E962" s="318">
        <v>80001041320</v>
      </c>
      <c r="F962" s="315">
        <v>2106909200</v>
      </c>
      <c r="G962" s="129" t="s">
        <v>89</v>
      </c>
      <c r="H962" s="81" t="s">
        <v>239</v>
      </c>
      <c r="I962" s="326" t="s">
        <v>120</v>
      </c>
      <c r="J962" s="105" t="s">
        <v>603</v>
      </c>
      <c r="K962" s="82" t="s">
        <v>37</v>
      </c>
      <c r="L962" s="15">
        <v>15</v>
      </c>
      <c r="M962" s="206">
        <v>20.42794520547945</v>
      </c>
      <c r="N962" s="289"/>
      <c r="O962" s="197">
        <f t="shared" si="240"/>
        <v>866.14487671232882</v>
      </c>
      <c r="P962" s="174">
        <v>1.25</v>
      </c>
      <c r="Q962" s="174">
        <f t="shared" si="239"/>
        <v>20.42794520547945</v>
      </c>
      <c r="R962" s="173">
        <f t="shared" si="254"/>
        <v>1082.6810958904109</v>
      </c>
      <c r="S962" s="173">
        <f t="shared" si="255"/>
        <v>216.53621917808209</v>
      </c>
      <c r="T962" s="153"/>
      <c r="U962" s="32">
        <f t="shared" si="250"/>
        <v>0</v>
      </c>
      <c r="V962" s="280">
        <v>1</v>
      </c>
      <c r="W962" s="135" t="s">
        <v>252</v>
      </c>
      <c r="X962" s="237"/>
      <c r="Y962" s="20">
        <v>47239</v>
      </c>
      <c r="Z962" s="178"/>
    </row>
    <row r="963" spans="1:26" s="22" customFormat="1" ht="12.75" customHeight="1">
      <c r="A963" s="309" t="s">
        <v>2113</v>
      </c>
      <c r="B963" s="310">
        <v>80998897</v>
      </c>
      <c r="C963" s="310">
        <v>984754</v>
      </c>
      <c r="D963" s="311">
        <v>5999100021914</v>
      </c>
      <c r="E963" s="318">
        <v>80001041420</v>
      </c>
      <c r="F963" s="315">
        <v>2106909200</v>
      </c>
      <c r="G963" s="129" t="s">
        <v>89</v>
      </c>
      <c r="H963" s="81" t="s">
        <v>239</v>
      </c>
      <c r="I963" s="326" t="s">
        <v>120</v>
      </c>
      <c r="J963" s="105" t="s">
        <v>603</v>
      </c>
      <c r="K963" s="82" t="s">
        <v>38</v>
      </c>
      <c r="L963" s="15">
        <v>15</v>
      </c>
      <c r="M963" s="206">
        <v>20.42794520547945</v>
      </c>
      <c r="N963" s="73"/>
      <c r="O963" s="197">
        <f t="shared" si="240"/>
        <v>866.14487671232882</v>
      </c>
      <c r="P963" s="174">
        <v>1.25</v>
      </c>
      <c r="Q963" s="174">
        <f t="shared" si="239"/>
        <v>20.42794520547945</v>
      </c>
      <c r="R963" s="173">
        <f t="shared" si="254"/>
        <v>1082.6810958904109</v>
      </c>
      <c r="S963" s="173">
        <f t="shared" si="255"/>
        <v>216.53621917808209</v>
      </c>
      <c r="T963" s="153"/>
      <c r="U963" s="32">
        <f t="shared" si="250"/>
        <v>0</v>
      </c>
      <c r="V963" s="280" t="s">
        <v>4119</v>
      </c>
      <c r="W963" s="135" t="s">
        <v>252</v>
      </c>
      <c r="X963" s="237"/>
      <c r="Y963" s="20">
        <v>47239</v>
      </c>
      <c r="Z963" s="182"/>
    </row>
    <row r="964" spans="1:26" s="46" customFormat="1" ht="12.75" customHeight="1">
      <c r="A964" s="309" t="s">
        <v>2114</v>
      </c>
      <c r="B964" s="310"/>
      <c r="C964" s="310">
        <v>1021804</v>
      </c>
      <c r="D964" s="311">
        <v>5999100021921</v>
      </c>
      <c r="E964" s="318">
        <v>80001042620</v>
      </c>
      <c r="F964" s="315">
        <v>2106909200</v>
      </c>
      <c r="G964" s="91" t="s">
        <v>89</v>
      </c>
      <c r="H964" s="81" t="s">
        <v>239</v>
      </c>
      <c r="I964" s="326" t="s">
        <v>120</v>
      </c>
      <c r="J964" s="106" t="s">
        <v>603</v>
      </c>
      <c r="K964" s="82" t="s">
        <v>874</v>
      </c>
      <c r="L964" s="77">
        <v>15</v>
      </c>
      <c r="M964" s="206">
        <v>20.42794520547945</v>
      </c>
      <c r="N964" s="73"/>
      <c r="O964" s="197">
        <f t="shared" si="240"/>
        <v>866.14487671232882</v>
      </c>
      <c r="P964" s="174">
        <v>1.25</v>
      </c>
      <c r="Q964" s="174">
        <f t="shared" si="239"/>
        <v>20.42794520547945</v>
      </c>
      <c r="R964" s="173">
        <f t="shared" si="254"/>
        <v>1082.6810958904109</v>
      </c>
      <c r="S964" s="173">
        <f t="shared" si="255"/>
        <v>216.53621917808209</v>
      </c>
      <c r="T964" s="111"/>
      <c r="U964" s="32">
        <f t="shared" si="250"/>
        <v>0</v>
      </c>
      <c r="V964" s="280"/>
      <c r="W964" s="133" t="s">
        <v>249</v>
      </c>
      <c r="X964" s="237"/>
      <c r="Y964" s="294"/>
      <c r="Z964" s="178"/>
    </row>
    <row r="965" spans="1:26" s="46" customFormat="1" ht="12.75" customHeight="1">
      <c r="A965" s="309" t="s">
        <v>2115</v>
      </c>
      <c r="B965" s="310"/>
      <c r="C965" s="310">
        <v>1021805</v>
      </c>
      <c r="D965" s="311">
        <v>5999100033610</v>
      </c>
      <c r="E965" s="318">
        <v>80001043620</v>
      </c>
      <c r="F965" s="315">
        <v>2106909200</v>
      </c>
      <c r="G965" s="91" t="s">
        <v>89</v>
      </c>
      <c r="H965" s="81" t="s">
        <v>239</v>
      </c>
      <c r="I965" s="326" t="s">
        <v>120</v>
      </c>
      <c r="J965" s="106" t="s">
        <v>603</v>
      </c>
      <c r="K965" s="82" t="s">
        <v>1313</v>
      </c>
      <c r="L965" s="77">
        <v>15</v>
      </c>
      <c r="M965" s="206">
        <v>20.42794520547945</v>
      </c>
      <c r="N965" s="73"/>
      <c r="O965" s="197">
        <f t="shared" si="240"/>
        <v>866.14487671232882</v>
      </c>
      <c r="P965" s="174">
        <v>1.25</v>
      </c>
      <c r="Q965" s="174">
        <f t="shared" ref="Q965" si="256">M965*0.8*P965</f>
        <v>20.42794520547945</v>
      </c>
      <c r="R965" s="173">
        <f t="shared" si="254"/>
        <v>1082.6810958904109</v>
      </c>
      <c r="S965" s="173">
        <f t="shared" ref="S965" si="257">R965-O965</f>
        <v>216.53621917808209</v>
      </c>
      <c r="T965" s="111"/>
      <c r="U965" s="32">
        <f t="shared" si="250"/>
        <v>0</v>
      </c>
      <c r="V965" s="280"/>
      <c r="W965" s="133" t="s">
        <v>249</v>
      </c>
      <c r="X965" s="237"/>
      <c r="Y965" s="294"/>
      <c r="Z965" s="178"/>
    </row>
    <row r="966" spans="1:26" s="46" customFormat="1" ht="12.75" customHeight="1">
      <c r="A966" s="309" t="s">
        <v>2116</v>
      </c>
      <c r="B966" s="310"/>
      <c r="C966" s="310">
        <v>1021806</v>
      </c>
      <c r="D966" s="311">
        <v>5999100021969</v>
      </c>
      <c r="E966" s="318">
        <v>80001042520</v>
      </c>
      <c r="F966" s="315">
        <v>2106909200</v>
      </c>
      <c r="G966" s="91" t="s">
        <v>89</v>
      </c>
      <c r="H966" s="81" t="s">
        <v>239</v>
      </c>
      <c r="I966" s="326" t="s">
        <v>120</v>
      </c>
      <c r="J966" s="106" t="s">
        <v>603</v>
      </c>
      <c r="K966" s="82" t="s">
        <v>422</v>
      </c>
      <c r="L966" s="77">
        <v>15</v>
      </c>
      <c r="M966" s="206">
        <v>20.42794520547945</v>
      </c>
      <c r="N966" s="289"/>
      <c r="O966" s="197">
        <f t="shared" si="240"/>
        <v>866.14487671232882</v>
      </c>
      <c r="P966" s="174">
        <v>1.25</v>
      </c>
      <c r="Q966" s="174">
        <f t="shared" si="239"/>
        <v>20.42794520547945</v>
      </c>
      <c r="R966" s="173">
        <f t="shared" si="254"/>
        <v>1082.6810958904109</v>
      </c>
      <c r="S966" s="173">
        <f t="shared" si="255"/>
        <v>216.53621917808209</v>
      </c>
      <c r="T966" s="111"/>
      <c r="U966" s="32">
        <f t="shared" si="250"/>
        <v>0</v>
      </c>
      <c r="V966" s="280"/>
      <c r="W966" s="134" t="s">
        <v>250</v>
      </c>
      <c r="X966" s="237"/>
      <c r="Y966" s="294"/>
      <c r="Z966" s="178"/>
    </row>
    <row r="967" spans="1:26" s="22" customFormat="1" ht="12.75" customHeight="1">
      <c r="A967" s="309" t="s">
        <v>2117</v>
      </c>
      <c r="B967" s="310">
        <v>80998899</v>
      </c>
      <c r="C967" s="310">
        <v>984755</v>
      </c>
      <c r="D967" s="311">
        <v>5999100021846</v>
      </c>
      <c r="E967" s="318">
        <v>80001040320</v>
      </c>
      <c r="F967" s="315">
        <v>2106909200</v>
      </c>
      <c r="G967" s="129" t="s">
        <v>89</v>
      </c>
      <c r="H967" s="81" t="s">
        <v>239</v>
      </c>
      <c r="I967" s="326" t="s">
        <v>120</v>
      </c>
      <c r="J967" s="105" t="s">
        <v>603</v>
      </c>
      <c r="K967" s="82" t="s">
        <v>164</v>
      </c>
      <c r="L967" s="15">
        <v>15</v>
      </c>
      <c r="M967" s="206">
        <v>20.42794520547945</v>
      </c>
      <c r="N967" s="289"/>
      <c r="O967" s="197">
        <f t="shared" si="240"/>
        <v>866.14487671232882</v>
      </c>
      <c r="P967" s="174">
        <v>1.25</v>
      </c>
      <c r="Q967" s="174">
        <f t="shared" si="239"/>
        <v>20.42794520547945</v>
      </c>
      <c r="R967" s="173">
        <f t="shared" si="254"/>
        <v>1082.6810958904109</v>
      </c>
      <c r="S967" s="173">
        <f t="shared" si="255"/>
        <v>216.53621917808209</v>
      </c>
      <c r="T967" s="153"/>
      <c r="U967" s="32">
        <f t="shared" si="250"/>
        <v>0</v>
      </c>
      <c r="V967" s="280"/>
      <c r="W967" s="135" t="s">
        <v>252</v>
      </c>
      <c r="X967" s="237"/>
      <c r="Y967" s="20"/>
      <c r="Z967" s="177"/>
    </row>
    <row r="968" spans="1:26" s="22" customFormat="1" ht="12.75" customHeight="1">
      <c r="A968" s="309" t="s">
        <v>2118</v>
      </c>
      <c r="B968" s="310">
        <v>80998900</v>
      </c>
      <c r="C968" s="310">
        <v>984756</v>
      </c>
      <c r="D968" s="311">
        <v>5999100021860</v>
      </c>
      <c r="E968" s="318">
        <v>80001040520</v>
      </c>
      <c r="F968" s="315">
        <v>2106909200</v>
      </c>
      <c r="G968" s="129" t="s">
        <v>89</v>
      </c>
      <c r="H968" s="81" t="s">
        <v>239</v>
      </c>
      <c r="I968" s="326" t="s">
        <v>120</v>
      </c>
      <c r="J968" s="105" t="s">
        <v>603</v>
      </c>
      <c r="K968" s="82" t="s">
        <v>152</v>
      </c>
      <c r="L968" s="15">
        <v>15</v>
      </c>
      <c r="M968" s="206">
        <v>20.42794520547945</v>
      </c>
      <c r="N968" s="289"/>
      <c r="O968" s="197">
        <f t="shared" si="240"/>
        <v>866.14487671232882</v>
      </c>
      <c r="P968" s="174">
        <v>1.25</v>
      </c>
      <c r="Q968" s="174">
        <f t="shared" ref="Q968:Q1001" si="258">M968*0.8*P968</f>
        <v>20.42794520547945</v>
      </c>
      <c r="R968" s="173">
        <f t="shared" si="254"/>
        <v>1082.6810958904109</v>
      </c>
      <c r="S968" s="173">
        <f t="shared" si="255"/>
        <v>216.53621917808209</v>
      </c>
      <c r="T968" s="153"/>
      <c r="U968" s="32">
        <f t="shared" si="250"/>
        <v>0</v>
      </c>
      <c r="V968" s="280">
        <v>21</v>
      </c>
      <c r="W968" s="135" t="s">
        <v>252</v>
      </c>
      <c r="X968" s="237"/>
      <c r="Y968" s="20">
        <v>47270</v>
      </c>
      <c r="Z968" s="178"/>
    </row>
    <row r="969" spans="1:26" s="22" customFormat="1" ht="12.75" customHeight="1">
      <c r="A969" s="309" t="s">
        <v>2119</v>
      </c>
      <c r="B969" s="310">
        <v>80998901</v>
      </c>
      <c r="C969" s="310">
        <v>984757</v>
      </c>
      <c r="D969" s="311">
        <v>5999100021822</v>
      </c>
      <c r="E969" s="318">
        <v>80001040120</v>
      </c>
      <c r="F969" s="315">
        <v>2106909200</v>
      </c>
      <c r="G969" s="129" t="s">
        <v>89</v>
      </c>
      <c r="H969" s="81" t="s">
        <v>239</v>
      </c>
      <c r="I969" s="326" t="s">
        <v>120</v>
      </c>
      <c r="J969" s="105" t="s">
        <v>603</v>
      </c>
      <c r="K969" s="82" t="s">
        <v>163</v>
      </c>
      <c r="L969" s="15">
        <v>15</v>
      </c>
      <c r="M969" s="206">
        <v>20.42794520547945</v>
      </c>
      <c r="N969" s="73"/>
      <c r="O969" s="197">
        <f t="shared" si="240"/>
        <v>866.14487671232882</v>
      </c>
      <c r="P969" s="174">
        <v>1.25</v>
      </c>
      <c r="Q969" s="174">
        <f t="shared" si="258"/>
        <v>20.42794520547945</v>
      </c>
      <c r="R969" s="173">
        <f t="shared" si="254"/>
        <v>1082.6810958904109</v>
      </c>
      <c r="S969" s="173">
        <f t="shared" si="255"/>
        <v>216.53621917808209</v>
      </c>
      <c r="T969" s="153"/>
      <c r="U969" s="32">
        <f t="shared" si="250"/>
        <v>0</v>
      </c>
      <c r="V969" s="280">
        <v>6</v>
      </c>
      <c r="W969" s="135" t="s">
        <v>252</v>
      </c>
      <c r="X969" s="237"/>
      <c r="Y969" s="20">
        <v>47270</v>
      </c>
      <c r="Z969" s="178"/>
    </row>
    <row r="970" spans="1:26" s="46" customFormat="1" ht="12.75" customHeight="1">
      <c r="A970" s="309" t="s">
        <v>2120</v>
      </c>
      <c r="B970" s="310"/>
      <c r="C970" s="310">
        <v>1021807</v>
      </c>
      <c r="D970" s="311">
        <v>5999100021976</v>
      </c>
      <c r="E970" s="318">
        <v>80001041520</v>
      </c>
      <c r="F970" s="315">
        <v>2106909200</v>
      </c>
      <c r="G970" s="91" t="s">
        <v>89</v>
      </c>
      <c r="H970" s="81" t="s">
        <v>239</v>
      </c>
      <c r="I970" s="326" t="s">
        <v>120</v>
      </c>
      <c r="J970" s="106" t="s">
        <v>603</v>
      </c>
      <c r="K970" s="82" t="s">
        <v>87</v>
      </c>
      <c r="L970" s="77">
        <v>15</v>
      </c>
      <c r="M970" s="206">
        <v>20.42794520547945</v>
      </c>
      <c r="N970" s="73"/>
      <c r="O970" s="197">
        <f t="shared" si="240"/>
        <v>866.14487671232882</v>
      </c>
      <c r="P970" s="174">
        <v>1.25</v>
      </c>
      <c r="Q970" s="174">
        <f t="shared" si="258"/>
        <v>20.42794520547945</v>
      </c>
      <c r="R970" s="173">
        <f t="shared" si="254"/>
        <v>1082.6810958904109</v>
      </c>
      <c r="S970" s="173">
        <f t="shared" si="255"/>
        <v>216.53621917808209</v>
      </c>
      <c r="T970" s="111"/>
      <c r="U970" s="32">
        <f t="shared" si="250"/>
        <v>0</v>
      </c>
      <c r="V970" s="280"/>
      <c r="W970" s="134" t="s">
        <v>250</v>
      </c>
      <c r="X970" s="237"/>
      <c r="Y970" s="294"/>
      <c r="Z970" s="178"/>
    </row>
    <row r="971" spans="1:26" s="47" customFormat="1" ht="12.75" customHeight="1">
      <c r="A971" s="309" t="s">
        <v>2121</v>
      </c>
      <c r="B971" s="314"/>
      <c r="C971" s="314">
        <v>1021808</v>
      </c>
      <c r="D971" s="311">
        <v>5999100031722</v>
      </c>
      <c r="E971" s="309">
        <v>80001043420</v>
      </c>
      <c r="F971" s="315">
        <v>2106909200</v>
      </c>
      <c r="G971" s="91" t="s">
        <v>89</v>
      </c>
      <c r="H971" s="81" t="s">
        <v>239</v>
      </c>
      <c r="I971" s="326" t="s">
        <v>120</v>
      </c>
      <c r="J971" s="104" t="s">
        <v>603</v>
      </c>
      <c r="K971" s="43" t="s">
        <v>153</v>
      </c>
      <c r="L971" s="290">
        <v>15</v>
      </c>
      <c r="M971" s="206">
        <v>20.42794520547945</v>
      </c>
      <c r="N971" s="73"/>
      <c r="O971" s="197">
        <f t="shared" si="240"/>
        <v>866.14487671232882</v>
      </c>
      <c r="P971" s="174">
        <v>1.25</v>
      </c>
      <c r="Q971" s="174">
        <f>M971*0.8*P971</f>
        <v>20.42794520547945</v>
      </c>
      <c r="R971" s="173">
        <f t="shared" si="254"/>
        <v>1082.6810958904109</v>
      </c>
      <c r="S971" s="173">
        <f>R971-O971</f>
        <v>216.53621917808209</v>
      </c>
      <c r="T971" s="153"/>
      <c r="U971" s="32">
        <f t="shared" si="250"/>
        <v>0</v>
      </c>
      <c r="V971" s="280">
        <v>5</v>
      </c>
      <c r="W971" s="133" t="s">
        <v>249</v>
      </c>
      <c r="X971" s="215"/>
      <c r="Y971" s="294">
        <v>47239</v>
      </c>
      <c r="Z971" s="20"/>
    </row>
    <row r="972" spans="1:26" s="22" customFormat="1" ht="12.75" customHeight="1">
      <c r="A972" s="309" t="s">
        <v>2122</v>
      </c>
      <c r="B972" s="310"/>
      <c r="C972" s="310"/>
      <c r="D972" s="311">
        <v>5999100022041</v>
      </c>
      <c r="E972" s="318">
        <v>80001050820</v>
      </c>
      <c r="F972" s="315">
        <v>2106909200</v>
      </c>
      <c r="G972" s="129" t="s">
        <v>89</v>
      </c>
      <c r="H972" s="81" t="s">
        <v>239</v>
      </c>
      <c r="I972" s="326" t="s">
        <v>120</v>
      </c>
      <c r="J972" s="105" t="s">
        <v>602</v>
      </c>
      <c r="K972" s="43" t="s">
        <v>165</v>
      </c>
      <c r="L972" s="15">
        <v>250</v>
      </c>
      <c r="M972" s="206">
        <v>1.6152328767123287</v>
      </c>
      <c r="N972" s="73"/>
      <c r="O972" s="197">
        <f t="shared" ref="O972:O1043" si="259">(M972+M972*N972)*$Y$3*(1-$Y$2/100)</f>
        <v>68.485873972602732</v>
      </c>
      <c r="P972" s="174">
        <v>1.4</v>
      </c>
      <c r="Q972" s="174">
        <f t="shared" si="258"/>
        <v>1.8090608219178081</v>
      </c>
      <c r="R972" s="173">
        <f t="shared" si="254"/>
        <v>95.880223561643831</v>
      </c>
      <c r="S972" s="173">
        <f t="shared" ref="S972:S987" si="260">R972-O972</f>
        <v>27.394349589041099</v>
      </c>
      <c r="T972" s="111"/>
      <c r="U972" s="32">
        <f t="shared" si="250"/>
        <v>0</v>
      </c>
      <c r="V972" s="280">
        <v>24</v>
      </c>
      <c r="W972" s="136" t="s">
        <v>251</v>
      </c>
      <c r="X972" s="237"/>
      <c r="Y972" s="20">
        <v>47150</v>
      </c>
      <c r="Z972" s="178"/>
    </row>
    <row r="973" spans="1:26" s="22" customFormat="1" ht="12.75" customHeight="1">
      <c r="A973" s="309" t="s">
        <v>2123</v>
      </c>
      <c r="B973" s="310"/>
      <c r="C973" s="310"/>
      <c r="D973" s="311">
        <v>5999100022133</v>
      </c>
      <c r="E973" s="318">
        <v>80001050720</v>
      </c>
      <c r="F973" s="315">
        <v>1806909000</v>
      </c>
      <c r="G973" s="129" t="s">
        <v>89</v>
      </c>
      <c r="H973" s="81" t="s">
        <v>239</v>
      </c>
      <c r="I973" s="326" t="s">
        <v>120</v>
      </c>
      <c r="J973" s="105" t="s">
        <v>602</v>
      </c>
      <c r="K973" s="43" t="s">
        <v>541</v>
      </c>
      <c r="L973" s="15">
        <v>250</v>
      </c>
      <c r="M973" s="206">
        <v>1.6152328767123287</v>
      </c>
      <c r="N973" s="73"/>
      <c r="O973" s="197">
        <f t="shared" si="259"/>
        <v>68.485873972602732</v>
      </c>
      <c r="P973" s="174">
        <v>1.4</v>
      </c>
      <c r="Q973" s="174">
        <f t="shared" si="258"/>
        <v>1.8090608219178081</v>
      </c>
      <c r="R973" s="173">
        <f t="shared" si="254"/>
        <v>95.880223561643831</v>
      </c>
      <c r="S973" s="173">
        <f t="shared" si="260"/>
        <v>27.394349589041099</v>
      </c>
      <c r="T973" s="111"/>
      <c r="U973" s="32">
        <f t="shared" si="250"/>
        <v>0</v>
      </c>
      <c r="V973" s="280" t="s">
        <v>4119</v>
      </c>
      <c r="W973" s="136" t="s">
        <v>251</v>
      </c>
      <c r="X973" s="237"/>
      <c r="Y973" s="74">
        <v>46844</v>
      </c>
      <c r="Z973" s="178"/>
    </row>
    <row r="974" spans="1:26" s="22" customFormat="1" ht="12.75" customHeight="1">
      <c r="A974" s="309" t="s">
        <v>2124</v>
      </c>
      <c r="B974" s="310">
        <v>81154236</v>
      </c>
      <c r="C974" s="310">
        <v>984758</v>
      </c>
      <c r="D974" s="311">
        <v>5999100022010</v>
      </c>
      <c r="E974" s="318">
        <v>80001050420</v>
      </c>
      <c r="F974" s="315">
        <v>1806909000</v>
      </c>
      <c r="G974" s="129" t="s">
        <v>89</v>
      </c>
      <c r="H974" s="81" t="s">
        <v>239</v>
      </c>
      <c r="I974" s="326" t="s">
        <v>120</v>
      </c>
      <c r="J974" s="105" t="s">
        <v>602</v>
      </c>
      <c r="K974" s="43" t="s">
        <v>7</v>
      </c>
      <c r="L974" s="15">
        <v>250</v>
      </c>
      <c r="M974" s="206">
        <v>1.6152328767123287</v>
      </c>
      <c r="N974" s="73"/>
      <c r="O974" s="197">
        <f t="shared" si="259"/>
        <v>68.485873972602732</v>
      </c>
      <c r="P974" s="174">
        <v>1.4</v>
      </c>
      <c r="Q974" s="174">
        <f t="shared" si="258"/>
        <v>1.8090608219178081</v>
      </c>
      <c r="R974" s="173">
        <f t="shared" si="254"/>
        <v>95.880223561643831</v>
      </c>
      <c r="S974" s="173">
        <f t="shared" si="260"/>
        <v>27.394349589041099</v>
      </c>
      <c r="T974" s="111"/>
      <c r="U974" s="32">
        <f t="shared" si="250"/>
        <v>0</v>
      </c>
      <c r="V974" s="280" t="s">
        <v>4119</v>
      </c>
      <c r="W974" s="155" t="s">
        <v>253</v>
      </c>
      <c r="X974" s="237"/>
      <c r="Y974" s="20">
        <v>47270</v>
      </c>
      <c r="Z974" s="178"/>
    </row>
    <row r="975" spans="1:26" s="22" customFormat="1" ht="12.75" customHeight="1">
      <c r="A975" s="309" t="s">
        <v>2125</v>
      </c>
      <c r="B975" s="310"/>
      <c r="C975" s="310"/>
      <c r="D975" s="311">
        <v>5999100022034</v>
      </c>
      <c r="E975" s="318">
        <v>80001050620</v>
      </c>
      <c r="F975" s="315">
        <v>1806909000</v>
      </c>
      <c r="G975" s="129" t="s">
        <v>89</v>
      </c>
      <c r="H975" s="81" t="s">
        <v>239</v>
      </c>
      <c r="I975" s="326" t="s">
        <v>120</v>
      </c>
      <c r="J975" s="105" t="s">
        <v>602</v>
      </c>
      <c r="K975" s="43" t="s">
        <v>151</v>
      </c>
      <c r="L975" s="15">
        <v>250</v>
      </c>
      <c r="M975" s="206">
        <v>1.6152328767123287</v>
      </c>
      <c r="N975" s="73"/>
      <c r="O975" s="197">
        <f t="shared" si="259"/>
        <v>68.485873972602732</v>
      </c>
      <c r="P975" s="174">
        <v>1.4</v>
      </c>
      <c r="Q975" s="174">
        <f t="shared" si="258"/>
        <v>1.8090608219178081</v>
      </c>
      <c r="R975" s="173">
        <f t="shared" si="254"/>
        <v>95.880223561643831</v>
      </c>
      <c r="S975" s="173">
        <f t="shared" si="260"/>
        <v>27.394349589041099</v>
      </c>
      <c r="T975" s="111"/>
      <c r="U975" s="32">
        <f t="shared" si="250"/>
        <v>0</v>
      </c>
      <c r="V975" s="280" t="s">
        <v>4119</v>
      </c>
      <c r="W975" s="136" t="s">
        <v>251</v>
      </c>
      <c r="X975" s="237"/>
      <c r="Y975" s="20">
        <v>47270</v>
      </c>
      <c r="Z975" s="178"/>
    </row>
    <row r="976" spans="1:26" s="22" customFormat="1" ht="12.75" customHeight="1">
      <c r="A976" s="309" t="s">
        <v>2126</v>
      </c>
      <c r="B976" s="310">
        <v>81154237</v>
      </c>
      <c r="C976" s="310">
        <v>984759</v>
      </c>
      <c r="D976" s="311">
        <v>5999100021990</v>
      </c>
      <c r="E976" s="318">
        <v>80001050220</v>
      </c>
      <c r="F976" s="315">
        <v>1806909000</v>
      </c>
      <c r="G976" s="129" t="s">
        <v>89</v>
      </c>
      <c r="H976" s="81" t="s">
        <v>239</v>
      </c>
      <c r="I976" s="326" t="s">
        <v>120</v>
      </c>
      <c r="J976" s="105" t="s">
        <v>602</v>
      </c>
      <c r="K976" s="43" t="s">
        <v>213</v>
      </c>
      <c r="L976" s="15">
        <v>250</v>
      </c>
      <c r="M976" s="206">
        <v>1.6152328767123287</v>
      </c>
      <c r="N976" s="73"/>
      <c r="O976" s="197">
        <f t="shared" si="259"/>
        <v>68.485873972602732</v>
      </c>
      <c r="P976" s="174">
        <v>1.4</v>
      </c>
      <c r="Q976" s="174">
        <f t="shared" si="258"/>
        <v>1.8090608219178081</v>
      </c>
      <c r="R976" s="173">
        <f t="shared" si="254"/>
        <v>95.880223561643831</v>
      </c>
      <c r="S976" s="173">
        <f t="shared" si="260"/>
        <v>27.394349589041099</v>
      </c>
      <c r="T976" s="111"/>
      <c r="U976" s="32">
        <f t="shared" si="250"/>
        <v>0</v>
      </c>
      <c r="V976" s="280" t="s">
        <v>4119</v>
      </c>
      <c r="W976" s="155" t="s">
        <v>253</v>
      </c>
      <c r="X976" s="237"/>
      <c r="Y976" s="20">
        <v>47270</v>
      </c>
      <c r="Z976" s="178"/>
    </row>
    <row r="977" spans="1:26" s="22" customFormat="1" ht="12.75" customHeight="1">
      <c r="A977" s="309" t="s">
        <v>2127</v>
      </c>
      <c r="B977" s="310"/>
      <c r="C977" s="310"/>
      <c r="D977" s="311">
        <v>5999100022126</v>
      </c>
      <c r="E977" s="318">
        <v>80001051220</v>
      </c>
      <c r="F977" s="315">
        <v>2106909200</v>
      </c>
      <c r="G977" s="129" t="s">
        <v>89</v>
      </c>
      <c r="H977" s="81" t="s">
        <v>239</v>
      </c>
      <c r="I977" s="326" t="s">
        <v>120</v>
      </c>
      <c r="J977" s="105" t="s">
        <v>602</v>
      </c>
      <c r="K977" s="43" t="s">
        <v>79</v>
      </c>
      <c r="L977" s="15">
        <v>250</v>
      </c>
      <c r="M977" s="206">
        <v>1.6152328767123287</v>
      </c>
      <c r="N977" s="73"/>
      <c r="O977" s="197">
        <f t="shared" si="259"/>
        <v>68.485873972602732</v>
      </c>
      <c r="P977" s="174">
        <v>1.4</v>
      </c>
      <c r="Q977" s="174">
        <f t="shared" si="258"/>
        <v>1.8090608219178081</v>
      </c>
      <c r="R977" s="173">
        <f t="shared" si="254"/>
        <v>95.880223561643831</v>
      </c>
      <c r="S977" s="173">
        <f t="shared" si="260"/>
        <v>27.394349589041099</v>
      </c>
      <c r="T977" s="111"/>
      <c r="U977" s="32">
        <f t="shared" si="250"/>
        <v>0</v>
      </c>
      <c r="V977" s="280" t="s">
        <v>4119</v>
      </c>
      <c r="W977" s="134" t="s">
        <v>250</v>
      </c>
      <c r="X977" s="237"/>
      <c r="Y977" s="294">
        <v>47239</v>
      </c>
      <c r="Z977" s="178"/>
    </row>
    <row r="978" spans="1:26" s="22" customFormat="1" ht="12.75" customHeight="1">
      <c r="A978" s="309" t="s">
        <v>2128</v>
      </c>
      <c r="B978" s="310"/>
      <c r="C978" s="310"/>
      <c r="D978" s="311">
        <v>5999100022089</v>
      </c>
      <c r="E978" s="318">
        <v>80001052320</v>
      </c>
      <c r="F978" s="315">
        <v>2106909200</v>
      </c>
      <c r="G978" s="129" t="s">
        <v>89</v>
      </c>
      <c r="H978" s="81" t="s">
        <v>239</v>
      </c>
      <c r="I978" s="326" t="s">
        <v>120</v>
      </c>
      <c r="J978" s="105" t="s">
        <v>602</v>
      </c>
      <c r="K978" s="43" t="s">
        <v>399</v>
      </c>
      <c r="L978" s="15">
        <v>250</v>
      </c>
      <c r="M978" s="206">
        <v>1.6152328767123287</v>
      </c>
      <c r="N978" s="73"/>
      <c r="O978" s="197">
        <f t="shared" si="259"/>
        <v>68.485873972602732</v>
      </c>
      <c r="P978" s="174">
        <v>1.4</v>
      </c>
      <c r="Q978" s="174">
        <f t="shared" si="258"/>
        <v>1.8090608219178081</v>
      </c>
      <c r="R978" s="173">
        <f t="shared" si="254"/>
        <v>95.880223561643831</v>
      </c>
      <c r="S978" s="173">
        <f t="shared" si="260"/>
        <v>27.394349589041099</v>
      </c>
      <c r="T978" s="111"/>
      <c r="U978" s="32">
        <f t="shared" si="250"/>
        <v>0</v>
      </c>
      <c r="V978" s="280">
        <v>34</v>
      </c>
      <c r="W978" s="136" t="s">
        <v>251</v>
      </c>
      <c r="X978" s="237"/>
      <c r="Y978" s="294">
        <v>47209</v>
      </c>
      <c r="Z978" s="178"/>
    </row>
    <row r="979" spans="1:26" s="22" customFormat="1" ht="12.75" customHeight="1">
      <c r="A979" s="309" t="s">
        <v>2129</v>
      </c>
      <c r="B979" s="310"/>
      <c r="C979" s="310"/>
      <c r="D979" s="311">
        <v>5999100022058</v>
      </c>
      <c r="E979" s="318">
        <v>80001051320</v>
      </c>
      <c r="F979" s="315">
        <v>2106909200</v>
      </c>
      <c r="G979" s="129" t="s">
        <v>89</v>
      </c>
      <c r="H979" s="81" t="s">
        <v>239</v>
      </c>
      <c r="I979" s="326" t="s">
        <v>120</v>
      </c>
      <c r="J979" s="105" t="s">
        <v>602</v>
      </c>
      <c r="K979" s="43" t="s">
        <v>37</v>
      </c>
      <c r="L979" s="15">
        <v>250</v>
      </c>
      <c r="M979" s="206">
        <v>1.6152328767123287</v>
      </c>
      <c r="N979" s="73"/>
      <c r="O979" s="197">
        <f t="shared" si="259"/>
        <v>68.485873972602732</v>
      </c>
      <c r="P979" s="174">
        <v>1.4</v>
      </c>
      <c r="Q979" s="174">
        <f t="shared" si="258"/>
        <v>1.8090608219178081</v>
      </c>
      <c r="R979" s="173">
        <f t="shared" si="254"/>
        <v>95.880223561643831</v>
      </c>
      <c r="S979" s="173">
        <f t="shared" si="260"/>
        <v>27.394349589041099</v>
      </c>
      <c r="T979" s="111"/>
      <c r="U979" s="32">
        <f t="shared" si="250"/>
        <v>0</v>
      </c>
      <c r="V979" s="280">
        <v>22</v>
      </c>
      <c r="W979" s="136" t="s">
        <v>251</v>
      </c>
      <c r="X979" s="237"/>
      <c r="Y979" s="294">
        <v>47239</v>
      </c>
      <c r="Z979" s="178"/>
    </row>
    <row r="980" spans="1:26" s="22" customFormat="1" ht="12.75" customHeight="1">
      <c r="A980" s="309" t="s">
        <v>2130</v>
      </c>
      <c r="B980" s="310"/>
      <c r="C980" s="310"/>
      <c r="D980" s="311">
        <v>5999100022065</v>
      </c>
      <c r="E980" s="318">
        <v>80001051420</v>
      </c>
      <c r="F980" s="315">
        <v>2106909200</v>
      </c>
      <c r="G980" s="129" t="s">
        <v>89</v>
      </c>
      <c r="H980" s="81" t="s">
        <v>239</v>
      </c>
      <c r="I980" s="326" t="s">
        <v>120</v>
      </c>
      <c r="J980" s="105" t="s">
        <v>602</v>
      </c>
      <c r="K980" s="43" t="s">
        <v>38</v>
      </c>
      <c r="L980" s="15">
        <v>250</v>
      </c>
      <c r="M980" s="206">
        <v>1.6152328767123287</v>
      </c>
      <c r="N980" s="73"/>
      <c r="O980" s="197">
        <f t="shared" si="259"/>
        <v>68.485873972602732</v>
      </c>
      <c r="P980" s="174">
        <v>1.4</v>
      </c>
      <c r="Q980" s="174">
        <f t="shared" si="258"/>
        <v>1.8090608219178081</v>
      </c>
      <c r="R980" s="173">
        <f t="shared" si="254"/>
        <v>95.880223561643831</v>
      </c>
      <c r="S980" s="173">
        <f t="shared" si="260"/>
        <v>27.394349589041099</v>
      </c>
      <c r="T980" s="111"/>
      <c r="U980" s="32">
        <f t="shared" si="250"/>
        <v>0</v>
      </c>
      <c r="V980" s="280">
        <v>41</v>
      </c>
      <c r="W980" s="136" t="s">
        <v>251</v>
      </c>
      <c r="X980" s="237"/>
      <c r="Y980" s="20">
        <v>47270</v>
      </c>
      <c r="Z980" s="178"/>
    </row>
    <row r="981" spans="1:26" s="22" customFormat="1" ht="12.75" customHeight="1">
      <c r="A981" s="309" t="s">
        <v>2131</v>
      </c>
      <c r="B981" s="310"/>
      <c r="C981" s="310"/>
      <c r="D981" s="311">
        <v>5999100022096</v>
      </c>
      <c r="E981" s="318">
        <v>80001052620</v>
      </c>
      <c r="F981" s="315">
        <v>2106909200</v>
      </c>
      <c r="G981" s="129" t="s">
        <v>89</v>
      </c>
      <c r="H981" s="81" t="s">
        <v>239</v>
      </c>
      <c r="I981" s="326" t="s">
        <v>120</v>
      </c>
      <c r="J981" s="105" t="s">
        <v>602</v>
      </c>
      <c r="K981" s="43" t="s">
        <v>874</v>
      </c>
      <c r="L981" s="15">
        <v>250</v>
      </c>
      <c r="M981" s="206">
        <v>1.6152328767123287</v>
      </c>
      <c r="N981" s="73"/>
      <c r="O981" s="197">
        <f t="shared" si="259"/>
        <v>68.485873972602732</v>
      </c>
      <c r="P981" s="174">
        <v>1.4</v>
      </c>
      <c r="Q981" s="174">
        <f t="shared" si="258"/>
        <v>1.8090608219178081</v>
      </c>
      <c r="R981" s="173">
        <f t="shared" si="254"/>
        <v>95.880223561643831</v>
      </c>
      <c r="S981" s="173">
        <f t="shared" si="260"/>
        <v>27.394349589041099</v>
      </c>
      <c r="T981" s="111"/>
      <c r="U981" s="32">
        <f t="shared" si="250"/>
        <v>0</v>
      </c>
      <c r="V981" s="280" t="s">
        <v>4119</v>
      </c>
      <c r="W981" s="134" t="s">
        <v>250</v>
      </c>
      <c r="X981" s="237"/>
      <c r="Y981" s="294">
        <v>47270</v>
      </c>
      <c r="Z981" s="178"/>
    </row>
    <row r="982" spans="1:26" s="22" customFormat="1" ht="12.75" customHeight="1">
      <c r="A982" s="309" t="s">
        <v>2132</v>
      </c>
      <c r="B982" s="310"/>
      <c r="C982" s="310"/>
      <c r="D982" s="311">
        <v>5999100033627</v>
      </c>
      <c r="E982" s="318">
        <v>80001053620</v>
      </c>
      <c r="F982" s="315">
        <v>2106909200</v>
      </c>
      <c r="G982" s="129" t="s">
        <v>89</v>
      </c>
      <c r="H982" s="28" t="s">
        <v>239</v>
      </c>
      <c r="I982" s="326" t="s">
        <v>120</v>
      </c>
      <c r="J982" s="105" t="s">
        <v>602</v>
      </c>
      <c r="K982" s="43" t="s">
        <v>1313</v>
      </c>
      <c r="L982" s="15">
        <v>250</v>
      </c>
      <c r="M982" s="206">
        <v>1.6152328767123287</v>
      </c>
      <c r="N982" s="73"/>
      <c r="O982" s="197">
        <f t="shared" si="259"/>
        <v>68.485873972602732</v>
      </c>
      <c r="P982" s="174">
        <v>1.4</v>
      </c>
      <c r="Q982" s="174">
        <f t="shared" ref="Q982" si="261">M982*0.8*P982</f>
        <v>1.8090608219178081</v>
      </c>
      <c r="R982" s="173">
        <f t="shared" si="254"/>
        <v>95.880223561643831</v>
      </c>
      <c r="S982" s="173">
        <f t="shared" ref="S982" si="262">R982-O982</f>
        <v>27.394349589041099</v>
      </c>
      <c r="T982" s="111"/>
      <c r="U982" s="32">
        <f t="shared" si="250"/>
        <v>0</v>
      </c>
      <c r="V982" s="280" t="s">
        <v>4119</v>
      </c>
      <c r="W982" s="134" t="s">
        <v>250</v>
      </c>
      <c r="X982" s="237"/>
      <c r="Y982" s="294">
        <v>47270</v>
      </c>
      <c r="Z982" s="178"/>
    </row>
    <row r="983" spans="1:26" s="22" customFormat="1" ht="12.75" customHeight="1">
      <c r="A983" s="309" t="s">
        <v>2133</v>
      </c>
      <c r="B983" s="310"/>
      <c r="C983" s="310"/>
      <c r="D983" s="311">
        <v>5999100022119</v>
      </c>
      <c r="E983" s="318">
        <v>80001052520</v>
      </c>
      <c r="F983" s="315">
        <v>2106909200</v>
      </c>
      <c r="G983" s="129" t="s">
        <v>89</v>
      </c>
      <c r="H983" s="81" t="s">
        <v>239</v>
      </c>
      <c r="I983" s="326" t="s">
        <v>120</v>
      </c>
      <c r="J983" s="105" t="s">
        <v>602</v>
      </c>
      <c r="K983" s="43" t="s">
        <v>422</v>
      </c>
      <c r="L983" s="15">
        <v>250</v>
      </c>
      <c r="M983" s="206">
        <v>1.6152328767123287</v>
      </c>
      <c r="N983" s="73"/>
      <c r="O983" s="197">
        <f t="shared" si="259"/>
        <v>68.485873972602732</v>
      </c>
      <c r="P983" s="174">
        <v>1.4</v>
      </c>
      <c r="Q983" s="174">
        <f t="shared" si="258"/>
        <v>1.8090608219178081</v>
      </c>
      <c r="R983" s="173">
        <f t="shared" si="254"/>
        <v>95.880223561643831</v>
      </c>
      <c r="S983" s="173">
        <f t="shared" si="260"/>
        <v>27.394349589041099</v>
      </c>
      <c r="T983" s="111"/>
      <c r="U983" s="32">
        <f t="shared" si="250"/>
        <v>0</v>
      </c>
      <c r="V983" s="280" t="s">
        <v>4119</v>
      </c>
      <c r="W983" s="136" t="s">
        <v>251</v>
      </c>
      <c r="X983" s="237"/>
      <c r="Y983" s="294">
        <v>47270</v>
      </c>
      <c r="Z983" s="178"/>
    </row>
    <row r="984" spans="1:26" s="22" customFormat="1" ht="12.75" customHeight="1">
      <c r="A984" s="309" t="s">
        <v>2134</v>
      </c>
      <c r="B984" s="310">
        <v>81154238</v>
      </c>
      <c r="C984" s="310">
        <v>984760</v>
      </c>
      <c r="D984" s="311">
        <v>5999100022027</v>
      </c>
      <c r="E984" s="318">
        <v>80001050520</v>
      </c>
      <c r="F984" s="315">
        <v>2106909200</v>
      </c>
      <c r="G984" s="129" t="s">
        <v>89</v>
      </c>
      <c r="H984" s="81" t="s">
        <v>239</v>
      </c>
      <c r="I984" s="326" t="s">
        <v>120</v>
      </c>
      <c r="J984" s="105" t="s">
        <v>602</v>
      </c>
      <c r="K984" s="43" t="s">
        <v>152</v>
      </c>
      <c r="L984" s="15">
        <v>250</v>
      </c>
      <c r="M984" s="206">
        <v>1.6152328767123287</v>
      </c>
      <c r="N984" s="73"/>
      <c r="O984" s="197">
        <f t="shared" si="259"/>
        <v>68.485873972602732</v>
      </c>
      <c r="P984" s="174">
        <v>1.4</v>
      </c>
      <c r="Q984" s="174">
        <f t="shared" si="258"/>
        <v>1.8090608219178081</v>
      </c>
      <c r="R984" s="173">
        <f t="shared" si="254"/>
        <v>95.880223561643831</v>
      </c>
      <c r="S984" s="173">
        <f t="shared" si="260"/>
        <v>27.394349589041099</v>
      </c>
      <c r="T984" s="111"/>
      <c r="U984" s="32">
        <f t="shared" si="250"/>
        <v>0</v>
      </c>
      <c r="V984" s="280" t="s">
        <v>4119</v>
      </c>
      <c r="W984" s="135" t="s">
        <v>252</v>
      </c>
      <c r="X984" s="237"/>
      <c r="Y984" s="20">
        <v>47270</v>
      </c>
      <c r="Z984" s="178"/>
    </row>
    <row r="985" spans="1:26" s="22" customFormat="1" ht="12.75" customHeight="1">
      <c r="A985" s="309" t="s">
        <v>2135</v>
      </c>
      <c r="B985" s="310">
        <v>81154239</v>
      </c>
      <c r="C985" s="310">
        <v>984761</v>
      </c>
      <c r="D985" s="311">
        <v>5999100022003</v>
      </c>
      <c r="E985" s="318">
        <v>80001050320</v>
      </c>
      <c r="F985" s="315">
        <v>2106909200</v>
      </c>
      <c r="G985" s="129" t="s">
        <v>89</v>
      </c>
      <c r="H985" s="81" t="s">
        <v>239</v>
      </c>
      <c r="I985" s="326" t="s">
        <v>120</v>
      </c>
      <c r="J985" s="105" t="s">
        <v>602</v>
      </c>
      <c r="K985" s="43" t="s">
        <v>164</v>
      </c>
      <c r="L985" s="15">
        <v>250</v>
      </c>
      <c r="M985" s="206">
        <v>1.6152328767123287</v>
      </c>
      <c r="N985" s="73"/>
      <c r="O985" s="197">
        <f t="shared" si="259"/>
        <v>68.485873972602732</v>
      </c>
      <c r="P985" s="174">
        <v>1.4</v>
      </c>
      <c r="Q985" s="174">
        <f t="shared" si="258"/>
        <v>1.8090608219178081</v>
      </c>
      <c r="R985" s="173">
        <f t="shared" si="254"/>
        <v>95.880223561643831</v>
      </c>
      <c r="S985" s="173">
        <f t="shared" si="260"/>
        <v>27.394349589041099</v>
      </c>
      <c r="T985" s="111"/>
      <c r="U985" s="32">
        <f t="shared" si="250"/>
        <v>0</v>
      </c>
      <c r="V985" s="280" t="s">
        <v>4119</v>
      </c>
      <c r="W985" s="155" t="s">
        <v>253</v>
      </c>
      <c r="X985" s="237"/>
      <c r="Y985" s="20">
        <v>47239</v>
      </c>
      <c r="Z985" s="178"/>
    </row>
    <row r="986" spans="1:26" s="22" customFormat="1" ht="12.75" customHeight="1">
      <c r="A986" s="309" t="s">
        <v>2136</v>
      </c>
      <c r="B986" s="310">
        <v>81154240</v>
      </c>
      <c r="C986" s="310">
        <v>984762</v>
      </c>
      <c r="D986" s="311">
        <v>5999100021983</v>
      </c>
      <c r="E986" s="318">
        <v>80001050120</v>
      </c>
      <c r="F986" s="315">
        <v>2106909200</v>
      </c>
      <c r="G986" s="129" t="s">
        <v>89</v>
      </c>
      <c r="H986" s="81" t="s">
        <v>239</v>
      </c>
      <c r="I986" s="326" t="s">
        <v>120</v>
      </c>
      <c r="J986" s="105" t="s">
        <v>602</v>
      </c>
      <c r="K986" s="43" t="s">
        <v>163</v>
      </c>
      <c r="L986" s="15">
        <v>250</v>
      </c>
      <c r="M986" s="206">
        <v>1.6152328767123287</v>
      </c>
      <c r="N986" s="73"/>
      <c r="O986" s="197">
        <f t="shared" si="259"/>
        <v>68.485873972602732</v>
      </c>
      <c r="P986" s="174">
        <v>1.4</v>
      </c>
      <c r="Q986" s="174">
        <f t="shared" si="258"/>
        <v>1.8090608219178081</v>
      </c>
      <c r="R986" s="173">
        <f t="shared" si="254"/>
        <v>95.880223561643831</v>
      </c>
      <c r="S986" s="173">
        <f t="shared" si="260"/>
        <v>27.394349589041099</v>
      </c>
      <c r="T986" s="111"/>
      <c r="U986" s="32">
        <f t="shared" si="250"/>
        <v>0</v>
      </c>
      <c r="V986" s="280" t="s">
        <v>4119</v>
      </c>
      <c r="W986" s="155" t="s">
        <v>253</v>
      </c>
      <c r="X986" s="237"/>
      <c r="Y986" s="20">
        <v>47239</v>
      </c>
      <c r="Z986" s="178"/>
    </row>
    <row r="987" spans="1:26" s="22" customFormat="1" ht="12.75" customHeight="1">
      <c r="A987" s="309" t="s">
        <v>2137</v>
      </c>
      <c r="B987" s="310"/>
      <c r="C987" s="310"/>
      <c r="D987" s="311">
        <v>5999100022072</v>
      </c>
      <c r="E987" s="318">
        <v>80001051520</v>
      </c>
      <c r="F987" s="315">
        <v>2106909200</v>
      </c>
      <c r="G987" s="129" t="s">
        <v>89</v>
      </c>
      <c r="H987" s="81" t="s">
        <v>239</v>
      </c>
      <c r="I987" s="326" t="s">
        <v>120</v>
      </c>
      <c r="J987" s="105" t="s">
        <v>602</v>
      </c>
      <c r="K987" s="43" t="s">
        <v>87</v>
      </c>
      <c r="L987" s="15">
        <v>250</v>
      </c>
      <c r="M987" s="206">
        <v>1.6152328767123287</v>
      </c>
      <c r="N987" s="73"/>
      <c r="O987" s="197">
        <f t="shared" si="259"/>
        <v>68.485873972602732</v>
      </c>
      <c r="P987" s="174">
        <v>1.4</v>
      </c>
      <c r="Q987" s="174">
        <f t="shared" si="258"/>
        <v>1.8090608219178081</v>
      </c>
      <c r="R987" s="173">
        <f t="shared" si="254"/>
        <v>95.880223561643831</v>
      </c>
      <c r="S987" s="173">
        <f t="shared" si="260"/>
        <v>27.394349589041099</v>
      </c>
      <c r="T987" s="111"/>
      <c r="U987" s="32">
        <f t="shared" si="250"/>
        <v>0</v>
      </c>
      <c r="V987" s="280" t="s">
        <v>4119</v>
      </c>
      <c r="W987" s="136" t="s">
        <v>251</v>
      </c>
      <c r="X987" s="237"/>
      <c r="Y987" s="294">
        <v>47239</v>
      </c>
      <c r="Z987" s="178"/>
    </row>
    <row r="988" spans="1:26" s="47" customFormat="1" ht="12.75" customHeight="1">
      <c r="A988" s="309" t="s">
        <v>2138</v>
      </c>
      <c r="B988" s="314"/>
      <c r="C988" s="314"/>
      <c r="D988" s="311">
        <v>5999100031739</v>
      </c>
      <c r="E988" s="309">
        <v>80001053420</v>
      </c>
      <c r="F988" s="315">
        <v>2106909200</v>
      </c>
      <c r="G988" s="129" t="s">
        <v>89</v>
      </c>
      <c r="H988" s="81" t="s">
        <v>239</v>
      </c>
      <c r="I988" s="326" t="s">
        <v>120</v>
      </c>
      <c r="J988" s="104" t="s">
        <v>602</v>
      </c>
      <c r="K988" s="43" t="s">
        <v>153</v>
      </c>
      <c r="L988" s="15">
        <v>250</v>
      </c>
      <c r="M988" s="206">
        <v>1.6152328767123287</v>
      </c>
      <c r="N988" s="73"/>
      <c r="O988" s="197">
        <f t="shared" si="259"/>
        <v>68.485873972602732</v>
      </c>
      <c r="P988" s="174">
        <v>1.4</v>
      </c>
      <c r="Q988" s="174">
        <f>M988*0.8*P988</f>
        <v>1.8090608219178081</v>
      </c>
      <c r="R988" s="173">
        <f t="shared" si="254"/>
        <v>95.880223561643831</v>
      </c>
      <c r="S988" s="173">
        <f>R988-O988</f>
        <v>27.394349589041099</v>
      </c>
      <c r="T988" s="153"/>
      <c r="U988" s="32">
        <f t="shared" si="250"/>
        <v>0</v>
      </c>
      <c r="V988" s="280" t="s">
        <v>4119</v>
      </c>
      <c r="W988" s="133" t="s">
        <v>249</v>
      </c>
      <c r="X988" s="215"/>
      <c r="Y988" s="294">
        <v>47150</v>
      </c>
      <c r="Z988" s="20"/>
    </row>
    <row r="989" spans="1:26" s="44" customFormat="1" ht="12.75" customHeight="1">
      <c r="A989" s="309" t="s">
        <v>2139</v>
      </c>
      <c r="B989" s="310"/>
      <c r="C989" s="310"/>
      <c r="D989" s="311">
        <v>5999100033641</v>
      </c>
      <c r="E989" s="318">
        <v>81005010220</v>
      </c>
      <c r="F989" s="315">
        <v>1806209500</v>
      </c>
      <c r="G989" s="129" t="s">
        <v>89</v>
      </c>
      <c r="H989" s="81" t="s">
        <v>142</v>
      </c>
      <c r="I989" s="334" t="s">
        <v>897</v>
      </c>
      <c r="J989" s="106" t="s">
        <v>893</v>
      </c>
      <c r="K989" s="80" t="s">
        <v>894</v>
      </c>
      <c r="L989" s="77">
        <v>2</v>
      </c>
      <c r="M989" s="206">
        <v>73.632151232876708</v>
      </c>
      <c r="N989" s="76"/>
      <c r="O989" s="197">
        <f t="shared" si="259"/>
        <v>3122.0032122739726</v>
      </c>
      <c r="P989" s="174">
        <v>1.2</v>
      </c>
      <c r="Q989" s="174">
        <f>M989*0.8*P989</f>
        <v>70.686865183561636</v>
      </c>
      <c r="R989" s="173">
        <f t="shared" si="254"/>
        <v>3746.4038547287669</v>
      </c>
      <c r="S989" s="173">
        <f>R989-O989</f>
        <v>624.40064245479425</v>
      </c>
      <c r="T989" s="153"/>
      <c r="U989" s="142">
        <f t="shared" si="250"/>
        <v>0</v>
      </c>
      <c r="V989" s="280">
        <v>1</v>
      </c>
      <c r="W989" s="137"/>
      <c r="X989" s="214"/>
      <c r="Y989" s="294">
        <v>46966</v>
      </c>
      <c r="Z989" s="177"/>
    </row>
    <row r="990" spans="1:26" s="2" customFormat="1" ht="12.75" customHeight="1">
      <c r="A990" s="309" t="s">
        <v>4012</v>
      </c>
      <c r="B990" s="314"/>
      <c r="C990" s="314"/>
      <c r="D990" s="311">
        <v>5999100039575</v>
      </c>
      <c r="E990" s="309">
        <v>92021010000</v>
      </c>
      <c r="F990" s="315">
        <v>2106909200</v>
      </c>
      <c r="G990" s="80" t="s">
        <v>89</v>
      </c>
      <c r="H990" s="8" t="s">
        <v>1156</v>
      </c>
      <c r="I990" s="334" t="s">
        <v>1160</v>
      </c>
      <c r="J990" s="316" t="s">
        <v>594</v>
      </c>
      <c r="K990" s="43" t="s">
        <v>12</v>
      </c>
      <c r="L990" s="78">
        <v>6</v>
      </c>
      <c r="M990" s="206">
        <v>38.337810410958909</v>
      </c>
      <c r="N990" s="73"/>
      <c r="O990" s="197">
        <f>(M990+M990*N990)*$Y$3*(1-$Y$2/100)</f>
        <v>1625.5231614246577</v>
      </c>
      <c r="P990" s="174">
        <v>1.25</v>
      </c>
      <c r="Q990" s="174">
        <f>M990*0.8*P990</f>
        <v>38.337810410958909</v>
      </c>
      <c r="R990" s="173">
        <f>Q990*53</f>
        <v>2031.9039517808221</v>
      </c>
      <c r="S990" s="173">
        <f>R990-O990</f>
        <v>406.38079035616443</v>
      </c>
      <c r="T990" s="111"/>
      <c r="U990" s="32">
        <f>O990*T990</f>
        <v>0</v>
      </c>
      <c r="V990" s="280">
        <v>4</v>
      </c>
      <c r="W990" s="137"/>
      <c r="X990" s="215"/>
      <c r="Y990" s="294">
        <v>47239</v>
      </c>
      <c r="Z990" s="199"/>
    </row>
    <row r="991" spans="1:26" s="44" customFormat="1" ht="12.75" customHeight="1">
      <c r="A991" s="309" t="s">
        <v>2140</v>
      </c>
      <c r="B991" s="310"/>
      <c r="C991" s="310"/>
      <c r="D991" s="311">
        <v>5999100034518</v>
      </c>
      <c r="E991" s="318">
        <v>81003030222</v>
      </c>
      <c r="F991" s="309">
        <v>1806909000</v>
      </c>
      <c r="G991" s="129" t="s">
        <v>89</v>
      </c>
      <c r="H991" s="28" t="s">
        <v>142</v>
      </c>
      <c r="I991" s="334" t="s">
        <v>291</v>
      </c>
      <c r="J991" s="104" t="s">
        <v>1071</v>
      </c>
      <c r="K991" s="43" t="s">
        <v>685</v>
      </c>
      <c r="L991" s="15">
        <v>6</v>
      </c>
      <c r="M991" s="206">
        <v>28.587945205479453</v>
      </c>
      <c r="N991" s="289"/>
      <c r="O991" s="197">
        <f t="shared" si="259"/>
        <v>1212.1288767123287</v>
      </c>
      <c r="P991" s="174">
        <v>1.25</v>
      </c>
      <c r="Q991" s="174">
        <f t="shared" si="258"/>
        <v>28.587945205479457</v>
      </c>
      <c r="R991" s="173">
        <f t="shared" si="254"/>
        <v>1515.1610958904112</v>
      </c>
      <c r="S991" s="173">
        <f t="shared" ref="S991:S999" si="263">R991-O991</f>
        <v>303.03221917808241</v>
      </c>
      <c r="T991" s="111"/>
      <c r="U991" s="32">
        <f t="shared" ref="U991:U1060" si="264">O991*T991</f>
        <v>0</v>
      </c>
      <c r="V991" s="280">
        <v>5</v>
      </c>
      <c r="W991" s="137"/>
      <c r="X991" s="217"/>
      <c r="Y991" s="294">
        <v>47270</v>
      </c>
      <c r="Z991" s="177"/>
    </row>
    <row r="992" spans="1:26" s="44" customFormat="1" ht="12.75" customHeight="1">
      <c r="A992" s="309" t="s">
        <v>2141</v>
      </c>
      <c r="B992" s="310"/>
      <c r="C992" s="310">
        <v>1022750</v>
      </c>
      <c r="D992" s="311">
        <v>5999100034525</v>
      </c>
      <c r="E992" s="318">
        <v>81003030322</v>
      </c>
      <c r="F992" s="315">
        <v>2106909200</v>
      </c>
      <c r="G992" s="129" t="s">
        <v>89</v>
      </c>
      <c r="H992" s="81" t="s">
        <v>142</v>
      </c>
      <c r="I992" s="334" t="s">
        <v>291</v>
      </c>
      <c r="J992" s="104" t="s">
        <v>1071</v>
      </c>
      <c r="K992" s="43" t="s">
        <v>164</v>
      </c>
      <c r="L992" s="15">
        <v>6</v>
      </c>
      <c r="M992" s="206">
        <v>28.587945205479453</v>
      </c>
      <c r="N992" s="73"/>
      <c r="O992" s="197">
        <f t="shared" si="259"/>
        <v>1212.1288767123287</v>
      </c>
      <c r="P992" s="174">
        <v>1.25</v>
      </c>
      <c r="Q992" s="174">
        <f t="shared" si="258"/>
        <v>28.587945205479457</v>
      </c>
      <c r="R992" s="173">
        <f t="shared" si="254"/>
        <v>1515.1610958904112</v>
      </c>
      <c r="S992" s="173">
        <f t="shared" si="263"/>
        <v>303.03221917808241</v>
      </c>
      <c r="T992" s="111"/>
      <c r="U992" s="32">
        <f t="shared" si="264"/>
        <v>0</v>
      </c>
      <c r="V992" s="280"/>
      <c r="W992" s="137"/>
      <c r="X992" s="217"/>
      <c r="Y992" s="294"/>
      <c r="Z992" s="177"/>
    </row>
    <row r="993" spans="1:26" s="44" customFormat="1" ht="12.75" customHeight="1">
      <c r="A993" s="309" t="s">
        <v>2142</v>
      </c>
      <c r="B993" s="310"/>
      <c r="C993" s="310">
        <v>1022751</v>
      </c>
      <c r="D993" s="311">
        <v>5999100034501</v>
      </c>
      <c r="E993" s="318">
        <v>81003030122</v>
      </c>
      <c r="F993" s="315">
        <v>2106909200</v>
      </c>
      <c r="G993" s="129" t="s">
        <v>89</v>
      </c>
      <c r="H993" s="81" t="s">
        <v>142</v>
      </c>
      <c r="I993" s="334" t="s">
        <v>291</v>
      </c>
      <c r="J993" s="104" t="s">
        <v>1071</v>
      </c>
      <c r="K993" s="43" t="s">
        <v>163</v>
      </c>
      <c r="L993" s="15">
        <v>6</v>
      </c>
      <c r="M993" s="206">
        <v>28.587945205479453</v>
      </c>
      <c r="N993" s="73"/>
      <c r="O993" s="197">
        <f t="shared" si="259"/>
        <v>1212.1288767123287</v>
      </c>
      <c r="P993" s="174">
        <v>1.25</v>
      </c>
      <c r="Q993" s="174">
        <f t="shared" si="258"/>
        <v>28.587945205479457</v>
      </c>
      <c r="R993" s="173">
        <f t="shared" si="254"/>
        <v>1515.1610958904112</v>
      </c>
      <c r="S993" s="173">
        <f t="shared" si="263"/>
        <v>303.03221917808241</v>
      </c>
      <c r="T993" s="111"/>
      <c r="U993" s="32">
        <f t="shared" si="264"/>
        <v>0</v>
      </c>
      <c r="V993" s="280"/>
      <c r="W993" s="137"/>
      <c r="X993" s="217"/>
      <c r="Y993" s="294"/>
      <c r="Z993" s="177"/>
    </row>
    <row r="994" spans="1:26" s="44" customFormat="1" ht="12.75" customHeight="1">
      <c r="A994" s="309" t="s">
        <v>2143</v>
      </c>
      <c r="B994" s="310"/>
      <c r="C994" s="310">
        <v>1022752</v>
      </c>
      <c r="D994" s="311">
        <v>5999100034488</v>
      </c>
      <c r="E994" s="318">
        <v>81003020222</v>
      </c>
      <c r="F994" s="318">
        <v>1806909000</v>
      </c>
      <c r="G994" s="129" t="s">
        <v>89</v>
      </c>
      <c r="H994" s="81" t="s">
        <v>142</v>
      </c>
      <c r="I994" s="334" t="s">
        <v>291</v>
      </c>
      <c r="J994" s="105" t="s">
        <v>1122</v>
      </c>
      <c r="K994" s="43" t="s">
        <v>685</v>
      </c>
      <c r="L994" s="15">
        <v>2</v>
      </c>
      <c r="M994" s="206">
        <v>67.394781369862997</v>
      </c>
      <c r="N994" s="73"/>
      <c r="O994" s="197">
        <f t="shared" si="259"/>
        <v>2857.5387300821913</v>
      </c>
      <c r="P994" s="174">
        <v>1.2</v>
      </c>
      <c r="Q994" s="174">
        <f t="shared" si="258"/>
        <v>64.698990115068469</v>
      </c>
      <c r="R994" s="173">
        <f t="shared" si="254"/>
        <v>3429.0464760986288</v>
      </c>
      <c r="S994" s="173">
        <f t="shared" si="263"/>
        <v>571.50774601643752</v>
      </c>
      <c r="T994" s="111"/>
      <c r="U994" s="32">
        <f t="shared" si="264"/>
        <v>0</v>
      </c>
      <c r="V994" s="280">
        <v>2</v>
      </c>
      <c r="W994" s="137"/>
      <c r="X994" s="217"/>
      <c r="Y994" s="294">
        <v>47270</v>
      </c>
      <c r="Z994" s="178"/>
    </row>
    <row r="995" spans="1:26" s="44" customFormat="1" ht="12.75" customHeight="1">
      <c r="A995" s="309" t="s">
        <v>2144</v>
      </c>
      <c r="B995" s="310"/>
      <c r="C995" s="310">
        <v>1022753</v>
      </c>
      <c r="D995" s="311">
        <v>5999100034495</v>
      </c>
      <c r="E995" s="318">
        <v>81003020322</v>
      </c>
      <c r="F995" s="318">
        <v>2106909200</v>
      </c>
      <c r="G995" s="129" t="s">
        <v>89</v>
      </c>
      <c r="H995" s="81" t="s">
        <v>142</v>
      </c>
      <c r="I995" s="334" t="s">
        <v>291</v>
      </c>
      <c r="J995" s="105" t="s">
        <v>1122</v>
      </c>
      <c r="K995" s="43" t="s">
        <v>164</v>
      </c>
      <c r="L995" s="15">
        <v>2</v>
      </c>
      <c r="M995" s="206">
        <v>67.394781369862997</v>
      </c>
      <c r="N995" s="73"/>
      <c r="O995" s="197">
        <f t="shared" si="259"/>
        <v>2857.5387300821913</v>
      </c>
      <c r="P995" s="174">
        <v>1.2</v>
      </c>
      <c r="Q995" s="174">
        <f t="shared" si="258"/>
        <v>64.698990115068469</v>
      </c>
      <c r="R995" s="173">
        <f t="shared" si="254"/>
        <v>3429.0464760986288</v>
      </c>
      <c r="S995" s="173">
        <f t="shared" si="263"/>
        <v>571.50774601643752</v>
      </c>
      <c r="T995" s="111"/>
      <c r="U995" s="32">
        <f t="shared" si="264"/>
        <v>0</v>
      </c>
      <c r="V995" s="280">
        <v>1</v>
      </c>
      <c r="W995" s="137"/>
      <c r="X995" s="217"/>
      <c r="Y995" s="20">
        <v>46966</v>
      </c>
      <c r="Z995" s="178"/>
    </row>
    <row r="996" spans="1:26" s="44" customFormat="1" ht="12.75" customHeight="1">
      <c r="A996" s="309" t="s">
        <v>2145</v>
      </c>
      <c r="B996" s="310"/>
      <c r="C996" s="310">
        <v>1022755</v>
      </c>
      <c r="D996" s="311">
        <v>5999100034471</v>
      </c>
      <c r="E996" s="318">
        <v>81003020122</v>
      </c>
      <c r="F996" s="318">
        <v>2106909200</v>
      </c>
      <c r="G996" s="129" t="s">
        <v>89</v>
      </c>
      <c r="H996" s="81" t="s">
        <v>142</v>
      </c>
      <c r="I996" s="334" t="s">
        <v>291</v>
      </c>
      <c r="J996" s="105" t="s">
        <v>1122</v>
      </c>
      <c r="K996" s="43" t="s">
        <v>163</v>
      </c>
      <c r="L996" s="15">
        <v>2</v>
      </c>
      <c r="M996" s="206">
        <v>67.394781369862997</v>
      </c>
      <c r="N996" s="73"/>
      <c r="O996" s="197">
        <f t="shared" si="259"/>
        <v>2857.5387300821913</v>
      </c>
      <c r="P996" s="174">
        <v>1.2</v>
      </c>
      <c r="Q996" s="174">
        <f t="shared" si="258"/>
        <v>64.698990115068469</v>
      </c>
      <c r="R996" s="173">
        <f t="shared" si="254"/>
        <v>3429.0464760986288</v>
      </c>
      <c r="S996" s="173">
        <f t="shared" si="263"/>
        <v>571.50774601643752</v>
      </c>
      <c r="T996" s="111"/>
      <c r="U996" s="32">
        <f t="shared" si="264"/>
        <v>0</v>
      </c>
      <c r="V996" s="280">
        <v>1</v>
      </c>
      <c r="W996" s="137"/>
      <c r="X996" s="217"/>
      <c r="Y996" s="20">
        <v>47088</v>
      </c>
      <c r="Z996" s="178"/>
    </row>
    <row r="997" spans="1:26" s="44" customFormat="1" ht="12.75" customHeight="1">
      <c r="A997" s="309" t="s">
        <v>2146</v>
      </c>
      <c r="B997" s="310"/>
      <c r="C997" s="310"/>
      <c r="D997" s="311">
        <v>5999100034457</v>
      </c>
      <c r="E997" s="318">
        <v>81003010222</v>
      </c>
      <c r="F997" s="318">
        <v>1806909000</v>
      </c>
      <c r="G997" s="129" t="s">
        <v>89</v>
      </c>
      <c r="H997" s="81" t="s">
        <v>142</v>
      </c>
      <c r="I997" s="334" t="s">
        <v>291</v>
      </c>
      <c r="J997" s="105" t="s">
        <v>1123</v>
      </c>
      <c r="K997" s="43" t="s">
        <v>685</v>
      </c>
      <c r="L997" s="15">
        <v>2</v>
      </c>
      <c r="M997" s="206">
        <v>110.01680876712328</v>
      </c>
      <c r="N997" s="73"/>
      <c r="O997" s="197">
        <f t="shared" si="259"/>
        <v>4664.7126917260275</v>
      </c>
      <c r="P997" s="174">
        <v>1.2</v>
      </c>
      <c r="Q997" s="174">
        <f t="shared" si="258"/>
        <v>105.61613641643835</v>
      </c>
      <c r="R997" s="173">
        <f t="shared" si="254"/>
        <v>5597.6552300712328</v>
      </c>
      <c r="S997" s="173">
        <f t="shared" si="263"/>
        <v>932.94253834520532</v>
      </c>
      <c r="T997" s="111"/>
      <c r="U997" s="32">
        <f t="shared" si="264"/>
        <v>0</v>
      </c>
      <c r="V997" s="280">
        <v>2</v>
      </c>
      <c r="W997" s="137"/>
      <c r="X997" s="217"/>
      <c r="Y997" s="74">
        <v>46784</v>
      </c>
      <c r="Z997" s="178"/>
    </row>
    <row r="998" spans="1:26" s="44" customFormat="1" ht="12.75" customHeight="1">
      <c r="A998" s="309" t="s">
        <v>2147</v>
      </c>
      <c r="B998" s="310"/>
      <c r="C998" s="310"/>
      <c r="D998" s="311">
        <v>5999100034464</v>
      </c>
      <c r="E998" s="318">
        <v>81003010322</v>
      </c>
      <c r="F998" s="318">
        <v>2106909200</v>
      </c>
      <c r="G998" s="129" t="s">
        <v>89</v>
      </c>
      <c r="H998" s="81" t="s">
        <v>142</v>
      </c>
      <c r="I998" s="334" t="s">
        <v>291</v>
      </c>
      <c r="J998" s="105" t="s">
        <v>1123</v>
      </c>
      <c r="K998" s="43" t="s">
        <v>164</v>
      </c>
      <c r="L998" s="15">
        <v>2</v>
      </c>
      <c r="M998" s="206">
        <v>110.01680876712328</v>
      </c>
      <c r="N998" s="73"/>
      <c r="O998" s="197">
        <f t="shared" si="259"/>
        <v>4664.7126917260275</v>
      </c>
      <c r="P998" s="174">
        <v>1.2</v>
      </c>
      <c r="Q998" s="174">
        <f t="shared" si="258"/>
        <v>105.61613641643835</v>
      </c>
      <c r="R998" s="173">
        <f t="shared" si="254"/>
        <v>5597.6552300712328</v>
      </c>
      <c r="S998" s="173">
        <f t="shared" si="263"/>
        <v>932.94253834520532</v>
      </c>
      <c r="T998" s="111"/>
      <c r="U998" s="32">
        <f t="shared" si="264"/>
        <v>0</v>
      </c>
      <c r="V998" s="280">
        <v>2</v>
      </c>
      <c r="W998" s="137"/>
      <c r="X998" s="217"/>
      <c r="Y998" s="74">
        <v>46478</v>
      </c>
      <c r="Z998" s="178"/>
    </row>
    <row r="999" spans="1:26" s="44" customFormat="1" ht="12.75" customHeight="1">
      <c r="A999" s="309" t="s">
        <v>2148</v>
      </c>
      <c r="B999" s="310"/>
      <c r="C999" s="310"/>
      <c r="D999" s="311">
        <v>5999100034440</v>
      </c>
      <c r="E999" s="318">
        <v>81003010122</v>
      </c>
      <c r="F999" s="318">
        <v>2106909200</v>
      </c>
      <c r="G999" s="129" t="s">
        <v>89</v>
      </c>
      <c r="H999" s="81" t="s">
        <v>142</v>
      </c>
      <c r="I999" s="334" t="s">
        <v>291</v>
      </c>
      <c r="J999" s="105" t="s">
        <v>1123</v>
      </c>
      <c r="K999" s="43" t="s">
        <v>163</v>
      </c>
      <c r="L999" s="15">
        <v>2</v>
      </c>
      <c r="M999" s="206">
        <v>110.01680876712328</v>
      </c>
      <c r="N999" s="73"/>
      <c r="O999" s="197">
        <f t="shared" si="259"/>
        <v>4664.7126917260275</v>
      </c>
      <c r="P999" s="174">
        <v>1.2</v>
      </c>
      <c r="Q999" s="174">
        <f t="shared" si="258"/>
        <v>105.61613641643835</v>
      </c>
      <c r="R999" s="173">
        <f t="shared" si="254"/>
        <v>5597.6552300712328</v>
      </c>
      <c r="S999" s="173">
        <f t="shared" si="263"/>
        <v>932.94253834520532</v>
      </c>
      <c r="T999" s="111"/>
      <c r="U999" s="32">
        <f t="shared" si="264"/>
        <v>0</v>
      </c>
      <c r="V999" s="280">
        <v>3</v>
      </c>
      <c r="W999" s="137"/>
      <c r="X999" s="217"/>
      <c r="Y999" s="74">
        <v>46784</v>
      </c>
      <c r="Z999" s="178"/>
    </row>
    <row r="1000" spans="1:26" s="44" customFormat="1" ht="12.75" customHeight="1">
      <c r="A1000" s="309" t="s">
        <v>2149</v>
      </c>
      <c r="B1000" s="310"/>
      <c r="C1000" s="310">
        <v>1022756</v>
      </c>
      <c r="D1000" s="311">
        <v>5999100034600</v>
      </c>
      <c r="E1000" s="318">
        <v>81006030422</v>
      </c>
      <c r="F1000" s="315">
        <v>2106909200</v>
      </c>
      <c r="G1000" s="129" t="s">
        <v>89</v>
      </c>
      <c r="H1000" s="28" t="s">
        <v>142</v>
      </c>
      <c r="I1000" s="334" t="s">
        <v>33</v>
      </c>
      <c r="J1000" s="104" t="s">
        <v>649</v>
      </c>
      <c r="K1000" s="43" t="s">
        <v>114</v>
      </c>
      <c r="L1000" s="15">
        <v>6</v>
      </c>
      <c r="M1000" s="206">
        <v>49.379178082191785</v>
      </c>
      <c r="N1000" s="73"/>
      <c r="O1000" s="197">
        <f t="shared" si="259"/>
        <v>2093.6771506849318</v>
      </c>
      <c r="P1000" s="174">
        <v>1.2</v>
      </c>
      <c r="Q1000" s="174">
        <f t="shared" si="258"/>
        <v>47.404010958904117</v>
      </c>
      <c r="R1000" s="173">
        <f t="shared" si="254"/>
        <v>2512.4125808219183</v>
      </c>
      <c r="S1000" s="173">
        <f>R1000-O1000</f>
        <v>418.73543013698645</v>
      </c>
      <c r="T1000" s="111"/>
      <c r="U1000" s="32">
        <f t="shared" si="264"/>
        <v>0</v>
      </c>
      <c r="V1000" s="280">
        <v>6</v>
      </c>
      <c r="W1000" s="137"/>
      <c r="X1000" s="217"/>
      <c r="Y1000" s="294">
        <v>46966</v>
      </c>
      <c r="Z1000" s="178"/>
    </row>
    <row r="1001" spans="1:26" s="44" customFormat="1" ht="12.75" customHeight="1">
      <c r="A1001" s="309" t="s">
        <v>2150</v>
      </c>
      <c r="B1001" s="310"/>
      <c r="C1001" s="310"/>
      <c r="D1001" s="311">
        <v>5999100034617</v>
      </c>
      <c r="E1001" s="318">
        <v>81006030622</v>
      </c>
      <c r="F1001" s="315">
        <v>1806909000</v>
      </c>
      <c r="G1001" s="129" t="s">
        <v>89</v>
      </c>
      <c r="H1001" s="81" t="s">
        <v>142</v>
      </c>
      <c r="I1001" s="334" t="s">
        <v>33</v>
      </c>
      <c r="J1001" s="104" t="s">
        <v>649</v>
      </c>
      <c r="K1001" s="43" t="s">
        <v>113</v>
      </c>
      <c r="L1001" s="15">
        <v>6</v>
      </c>
      <c r="M1001" s="206">
        <v>49.379178082191785</v>
      </c>
      <c r="N1001" s="73"/>
      <c r="O1001" s="197">
        <f t="shared" si="259"/>
        <v>2093.6771506849318</v>
      </c>
      <c r="P1001" s="174">
        <v>1.2</v>
      </c>
      <c r="Q1001" s="174">
        <f t="shared" si="258"/>
        <v>47.404010958904117</v>
      </c>
      <c r="R1001" s="173">
        <f t="shared" si="254"/>
        <v>2512.4125808219183</v>
      </c>
      <c r="S1001" s="173">
        <f>R1001-O1001</f>
        <v>418.73543013698645</v>
      </c>
      <c r="T1001" s="111"/>
      <c r="U1001" s="32">
        <f t="shared" si="264"/>
        <v>0</v>
      </c>
      <c r="V1001" s="280">
        <v>1</v>
      </c>
      <c r="W1001" s="137"/>
      <c r="X1001" s="237"/>
      <c r="Y1001" s="74">
        <v>46692</v>
      </c>
      <c r="Z1001" s="199"/>
    </row>
    <row r="1002" spans="1:26" s="44" customFormat="1" ht="12.75" customHeight="1">
      <c r="A1002" s="309" t="s">
        <v>2151</v>
      </c>
      <c r="B1002" s="310"/>
      <c r="C1002" s="310">
        <v>1022758</v>
      </c>
      <c r="D1002" s="311">
        <v>5999100034594</v>
      </c>
      <c r="E1002" s="318">
        <v>81006030222</v>
      </c>
      <c r="F1002" s="309">
        <v>1806909000</v>
      </c>
      <c r="G1002" s="129" t="s">
        <v>89</v>
      </c>
      <c r="H1002" s="81" t="s">
        <v>142</v>
      </c>
      <c r="I1002" s="334" t="s">
        <v>33</v>
      </c>
      <c r="J1002" s="104" t="s">
        <v>1072</v>
      </c>
      <c r="K1002" s="43" t="s">
        <v>685</v>
      </c>
      <c r="L1002" s="15">
        <v>6</v>
      </c>
      <c r="M1002" s="206">
        <v>49.379178082191785</v>
      </c>
      <c r="N1002" s="73"/>
      <c r="O1002" s="197">
        <f t="shared" si="259"/>
        <v>2093.6771506849318</v>
      </c>
      <c r="P1002" s="174">
        <v>1.2</v>
      </c>
      <c r="Q1002" s="174">
        <f t="shared" ref="Q1002:Q1040" si="265">M1002*0.8*P1002</f>
        <v>47.404010958904117</v>
      </c>
      <c r="R1002" s="173">
        <f t="shared" si="254"/>
        <v>2512.4125808219183</v>
      </c>
      <c r="S1002" s="173">
        <f>R1002-O1002</f>
        <v>418.73543013698645</v>
      </c>
      <c r="T1002" s="111"/>
      <c r="U1002" s="32">
        <f t="shared" si="264"/>
        <v>0</v>
      </c>
      <c r="V1002" s="280">
        <v>1</v>
      </c>
      <c r="W1002" s="137"/>
      <c r="X1002" s="217"/>
      <c r="Y1002" s="74">
        <v>46753</v>
      </c>
      <c r="Z1002" s="177"/>
    </row>
    <row r="1003" spans="1:26" s="44" customFormat="1" ht="12.75" customHeight="1">
      <c r="A1003" s="309" t="s">
        <v>2152</v>
      </c>
      <c r="B1003" s="310"/>
      <c r="C1003" s="310"/>
      <c r="D1003" s="311">
        <v>5999100034570</v>
      </c>
      <c r="E1003" s="318">
        <v>81006020422</v>
      </c>
      <c r="F1003" s="315">
        <v>2106909200</v>
      </c>
      <c r="G1003" s="129" t="s">
        <v>89</v>
      </c>
      <c r="H1003" s="28" t="s">
        <v>142</v>
      </c>
      <c r="I1003" s="334" t="s">
        <v>33</v>
      </c>
      <c r="J1003" s="104" t="s">
        <v>650</v>
      </c>
      <c r="K1003" s="43" t="s">
        <v>114</v>
      </c>
      <c r="L1003" s="15">
        <v>2</v>
      </c>
      <c r="M1003" s="206">
        <v>89.225575890410965</v>
      </c>
      <c r="N1003" s="76"/>
      <c r="O1003" s="197">
        <f t="shared" si="259"/>
        <v>3783.1644177534249</v>
      </c>
      <c r="P1003" s="174">
        <v>1.2</v>
      </c>
      <c r="Q1003" s="174">
        <f t="shared" si="265"/>
        <v>85.656552854794526</v>
      </c>
      <c r="R1003" s="173">
        <f t="shared" si="254"/>
        <v>4539.7973013041101</v>
      </c>
      <c r="S1003" s="173">
        <f>R1003-O1003</f>
        <v>756.63288355068516</v>
      </c>
      <c r="T1003" s="111"/>
      <c r="U1003" s="32">
        <f t="shared" si="264"/>
        <v>0</v>
      </c>
      <c r="V1003" s="280"/>
      <c r="W1003" s="137"/>
      <c r="X1003" s="217"/>
      <c r="Y1003" s="74"/>
      <c r="Z1003" s="178"/>
    </row>
    <row r="1004" spans="1:26" s="44" customFormat="1" ht="12.75" customHeight="1">
      <c r="A1004" s="309" t="s">
        <v>2153</v>
      </c>
      <c r="B1004" s="310"/>
      <c r="C1004" s="310"/>
      <c r="D1004" s="311">
        <v>5999100034587</v>
      </c>
      <c r="E1004" s="318">
        <v>81006020622</v>
      </c>
      <c r="F1004" s="315">
        <v>1806209500</v>
      </c>
      <c r="G1004" s="129" t="s">
        <v>89</v>
      </c>
      <c r="H1004" s="28" t="s">
        <v>142</v>
      </c>
      <c r="I1004" s="334" t="s">
        <v>33</v>
      </c>
      <c r="J1004" s="104" t="s">
        <v>650</v>
      </c>
      <c r="K1004" s="43" t="s">
        <v>113</v>
      </c>
      <c r="L1004" s="15">
        <v>2</v>
      </c>
      <c r="M1004" s="206">
        <v>89.225575890410965</v>
      </c>
      <c r="N1004" s="76"/>
      <c r="O1004" s="197">
        <f t="shared" si="259"/>
        <v>3783.1644177534249</v>
      </c>
      <c r="P1004" s="174">
        <v>1.2</v>
      </c>
      <c r="Q1004" s="174">
        <f t="shared" si="265"/>
        <v>85.656552854794526</v>
      </c>
      <c r="R1004" s="173">
        <f t="shared" si="254"/>
        <v>4539.7973013041101</v>
      </c>
      <c r="S1004" s="173">
        <f>R1004-O1004</f>
        <v>756.63288355068516</v>
      </c>
      <c r="T1004" s="111"/>
      <c r="U1004" s="32">
        <f t="shared" si="264"/>
        <v>0</v>
      </c>
      <c r="V1004" s="280"/>
      <c r="W1004" s="137"/>
      <c r="X1004" s="217"/>
      <c r="Y1004" s="74"/>
      <c r="Z1004" s="178"/>
    </row>
    <row r="1005" spans="1:26" s="44" customFormat="1" ht="12.75" customHeight="1">
      <c r="A1005" s="309" t="s">
        <v>2154</v>
      </c>
      <c r="B1005" s="310"/>
      <c r="C1005" s="310"/>
      <c r="D1005" s="311">
        <v>5999100034563</v>
      </c>
      <c r="E1005" s="318">
        <v>81006020222</v>
      </c>
      <c r="F1005" s="315">
        <v>1806209500</v>
      </c>
      <c r="G1005" s="129" t="s">
        <v>89</v>
      </c>
      <c r="H1005" s="81" t="s">
        <v>142</v>
      </c>
      <c r="I1005" s="334" t="s">
        <v>33</v>
      </c>
      <c r="J1005" s="104" t="s">
        <v>650</v>
      </c>
      <c r="K1005" s="43" t="s">
        <v>685</v>
      </c>
      <c r="L1005" s="15">
        <v>2</v>
      </c>
      <c r="M1005" s="206">
        <v>89.225575890410965</v>
      </c>
      <c r="N1005" s="73"/>
      <c r="O1005" s="197">
        <f t="shared" si="259"/>
        <v>3783.1644177534249</v>
      </c>
      <c r="P1005" s="174">
        <v>1.2</v>
      </c>
      <c r="Q1005" s="174">
        <f t="shared" si="265"/>
        <v>85.656552854794526</v>
      </c>
      <c r="R1005" s="173">
        <f t="shared" si="254"/>
        <v>4539.7973013041101</v>
      </c>
      <c r="S1005" s="173">
        <f t="shared" ref="S1005:S1008" si="266">R1005-O1005</f>
        <v>756.63288355068516</v>
      </c>
      <c r="T1005" s="111"/>
      <c r="U1005" s="32">
        <f t="shared" si="264"/>
        <v>0</v>
      </c>
      <c r="V1005" s="280">
        <v>1</v>
      </c>
      <c r="W1005" s="137"/>
      <c r="X1005" s="217"/>
      <c r="Y1005" s="74">
        <v>46753</v>
      </c>
      <c r="Z1005" s="178"/>
    </row>
    <row r="1006" spans="1:26" s="44" customFormat="1" ht="12.75" customHeight="1">
      <c r="A1006" s="309" t="s">
        <v>2155</v>
      </c>
      <c r="B1006" s="310"/>
      <c r="C1006" s="310"/>
      <c r="D1006" s="311">
        <v>5999100034549</v>
      </c>
      <c r="E1006" s="318">
        <v>81006010422</v>
      </c>
      <c r="F1006" s="318">
        <v>2106909200</v>
      </c>
      <c r="G1006" s="129" t="s">
        <v>89</v>
      </c>
      <c r="H1006" s="81" t="s">
        <v>142</v>
      </c>
      <c r="I1006" s="334" t="s">
        <v>33</v>
      </c>
      <c r="J1006" s="105" t="s">
        <v>1124</v>
      </c>
      <c r="K1006" s="43" t="s">
        <v>114</v>
      </c>
      <c r="L1006" s="15">
        <v>2</v>
      </c>
      <c r="M1006" s="206">
        <v>140.16409643835621</v>
      </c>
      <c r="N1006" s="73"/>
      <c r="O1006" s="197">
        <f t="shared" si="259"/>
        <v>5942.9576889863038</v>
      </c>
      <c r="P1006" s="174">
        <v>1.2</v>
      </c>
      <c r="Q1006" s="174">
        <f t="shared" si="265"/>
        <v>134.55753258082197</v>
      </c>
      <c r="R1006" s="173">
        <f t="shared" si="254"/>
        <v>7131.5492267835643</v>
      </c>
      <c r="S1006" s="173">
        <f t="shared" si="266"/>
        <v>1188.5915377972606</v>
      </c>
      <c r="T1006" s="111"/>
      <c r="U1006" s="32">
        <f t="shared" si="264"/>
        <v>0</v>
      </c>
      <c r="V1006" s="280">
        <v>2</v>
      </c>
      <c r="W1006" s="137"/>
      <c r="X1006" s="217"/>
      <c r="Y1006" s="294">
        <v>47239</v>
      </c>
      <c r="Z1006" s="178"/>
    </row>
    <row r="1007" spans="1:26" s="44" customFormat="1" ht="12.75" customHeight="1">
      <c r="A1007" s="309" t="s">
        <v>2156</v>
      </c>
      <c r="B1007" s="310"/>
      <c r="C1007" s="310"/>
      <c r="D1007" s="311">
        <v>5999100026476</v>
      </c>
      <c r="E1007" s="318">
        <v>81006010622</v>
      </c>
      <c r="F1007" s="318">
        <v>1806209500</v>
      </c>
      <c r="G1007" s="129" t="s">
        <v>89</v>
      </c>
      <c r="H1007" s="81" t="s">
        <v>142</v>
      </c>
      <c r="I1007" s="365" t="s">
        <v>33</v>
      </c>
      <c r="J1007" s="105" t="s">
        <v>1124</v>
      </c>
      <c r="K1007" s="43" t="s">
        <v>113</v>
      </c>
      <c r="L1007" s="15">
        <v>2</v>
      </c>
      <c r="M1007" s="206">
        <v>140.16409643835621</v>
      </c>
      <c r="N1007" s="289"/>
      <c r="O1007" s="197">
        <f t="shared" si="259"/>
        <v>5942.9576889863038</v>
      </c>
      <c r="P1007" s="174">
        <v>1.2</v>
      </c>
      <c r="Q1007" s="174">
        <f t="shared" si="265"/>
        <v>134.55753258082197</v>
      </c>
      <c r="R1007" s="173">
        <f t="shared" si="254"/>
        <v>7131.5492267835643</v>
      </c>
      <c r="S1007" s="173">
        <f t="shared" si="266"/>
        <v>1188.5915377972606</v>
      </c>
      <c r="T1007" s="111"/>
      <c r="U1007" s="32">
        <f t="shared" si="264"/>
        <v>0</v>
      </c>
      <c r="V1007" s="280"/>
      <c r="W1007" s="137"/>
      <c r="X1007" s="217"/>
      <c r="Y1007" s="35"/>
      <c r="Z1007" s="178"/>
    </row>
    <row r="1008" spans="1:26" s="44" customFormat="1" ht="12.75" customHeight="1">
      <c r="A1008" s="309" t="s">
        <v>2157</v>
      </c>
      <c r="B1008" s="310"/>
      <c r="C1008" s="310"/>
      <c r="D1008" s="311">
        <v>5999100034532</v>
      </c>
      <c r="E1008" s="318">
        <v>81006010222</v>
      </c>
      <c r="F1008" s="318">
        <v>1806209500</v>
      </c>
      <c r="G1008" s="129" t="s">
        <v>89</v>
      </c>
      <c r="H1008" s="81" t="s">
        <v>142</v>
      </c>
      <c r="I1008" s="334" t="s">
        <v>33</v>
      </c>
      <c r="J1008" s="105" t="s">
        <v>1124</v>
      </c>
      <c r="K1008" s="43" t="s">
        <v>685</v>
      </c>
      <c r="L1008" s="15">
        <v>2</v>
      </c>
      <c r="M1008" s="206">
        <v>140.16409643835621</v>
      </c>
      <c r="N1008" s="73"/>
      <c r="O1008" s="197">
        <f t="shared" si="259"/>
        <v>5942.9576889863038</v>
      </c>
      <c r="P1008" s="174">
        <v>1.2</v>
      </c>
      <c r="Q1008" s="174">
        <f t="shared" si="265"/>
        <v>134.55753258082197</v>
      </c>
      <c r="R1008" s="173">
        <f t="shared" si="254"/>
        <v>7131.5492267835643</v>
      </c>
      <c r="S1008" s="173">
        <f t="shared" si="266"/>
        <v>1188.5915377972606</v>
      </c>
      <c r="T1008" s="111"/>
      <c r="U1008" s="32">
        <f t="shared" si="264"/>
        <v>0</v>
      </c>
      <c r="V1008" s="280">
        <v>2</v>
      </c>
      <c r="W1008" s="137"/>
      <c r="X1008" s="217"/>
      <c r="Y1008" s="20">
        <v>47239</v>
      </c>
      <c r="Z1008" s="178"/>
    </row>
    <row r="1009" spans="1:26" s="44" customFormat="1" ht="12.75" customHeight="1">
      <c r="A1009" s="309" t="s">
        <v>2158</v>
      </c>
      <c r="B1009" s="310"/>
      <c r="C1009" s="310">
        <v>1022759</v>
      </c>
      <c r="D1009" s="311">
        <v>5999100027688</v>
      </c>
      <c r="E1009" s="318">
        <v>92008020020</v>
      </c>
      <c r="F1009" s="315">
        <v>2106909200</v>
      </c>
      <c r="G1009" s="129" t="s">
        <v>89</v>
      </c>
      <c r="H1009" s="81" t="s">
        <v>246</v>
      </c>
      <c r="I1009" s="334" t="s">
        <v>1121</v>
      </c>
      <c r="J1009" s="105" t="s">
        <v>611</v>
      </c>
      <c r="K1009" s="43" t="s">
        <v>12</v>
      </c>
      <c r="L1009" s="15">
        <v>6</v>
      </c>
      <c r="M1009" s="206">
        <v>13.691026849315069</v>
      </c>
      <c r="N1009" s="73"/>
      <c r="O1009" s="197">
        <f t="shared" si="259"/>
        <v>580.49953841095896</v>
      </c>
      <c r="P1009" s="174">
        <v>1.35</v>
      </c>
      <c r="Q1009" s="174">
        <f t="shared" si="265"/>
        <v>14.786308997260276</v>
      </c>
      <c r="R1009" s="173">
        <f t="shared" si="254"/>
        <v>783.67437685479467</v>
      </c>
      <c r="S1009" s="173">
        <f t="shared" ref="S1009:S1055" si="267">R1009-O1009</f>
        <v>203.17483844383571</v>
      </c>
      <c r="T1009" s="111"/>
      <c r="U1009" s="32">
        <f t="shared" si="264"/>
        <v>0</v>
      </c>
      <c r="V1009" s="280">
        <v>7</v>
      </c>
      <c r="W1009" s="137"/>
      <c r="X1009" s="217"/>
      <c r="Y1009" s="20">
        <v>47239</v>
      </c>
      <c r="Z1009" s="178"/>
    </row>
    <row r="1010" spans="1:26" s="47" customFormat="1" ht="12.75" customHeight="1">
      <c r="A1010" s="309" t="s">
        <v>2159</v>
      </c>
      <c r="B1010" s="314"/>
      <c r="C1010" s="314">
        <v>1022760</v>
      </c>
      <c r="D1010" s="311">
        <v>5999100034341</v>
      </c>
      <c r="E1010" s="309">
        <v>80029030230</v>
      </c>
      <c r="F1010" s="309">
        <v>1806209500</v>
      </c>
      <c r="G1010" s="129" t="s">
        <v>89</v>
      </c>
      <c r="H1010" s="81" t="s">
        <v>142</v>
      </c>
      <c r="I1010" s="55" t="s">
        <v>1240</v>
      </c>
      <c r="J1010" s="104" t="s">
        <v>1239</v>
      </c>
      <c r="K1010" s="43" t="s">
        <v>685</v>
      </c>
      <c r="L1010" s="290">
        <v>2</v>
      </c>
      <c r="M1010" s="206">
        <v>99.674958904109587</v>
      </c>
      <c r="N1010" s="73"/>
      <c r="O1010" s="197">
        <f t="shared" si="259"/>
        <v>4226.2182575342467</v>
      </c>
      <c r="P1010" s="174">
        <v>1.2</v>
      </c>
      <c r="Q1010" s="174">
        <f>M1010*0.8*P1010</f>
        <v>95.687960547945195</v>
      </c>
      <c r="R1010" s="173">
        <f t="shared" si="254"/>
        <v>5071.4619090410952</v>
      </c>
      <c r="S1010" s="173">
        <f>R1010-O1010</f>
        <v>845.24365150684844</v>
      </c>
      <c r="T1010" s="153"/>
      <c r="U1010" s="32">
        <f t="shared" si="264"/>
        <v>0</v>
      </c>
      <c r="V1010" s="280">
        <v>1</v>
      </c>
      <c r="W1010" s="137"/>
      <c r="X1010" s="215"/>
      <c r="Y1010" s="74">
        <v>46753</v>
      </c>
      <c r="Z1010" s="20"/>
    </row>
    <row r="1011" spans="1:26" s="45" customFormat="1" ht="12.75" customHeight="1">
      <c r="A1011" s="309" t="s">
        <v>3652</v>
      </c>
      <c r="B1011" s="314"/>
      <c r="C1011" s="314"/>
      <c r="D1011" s="311">
        <v>5999100037007</v>
      </c>
      <c r="E1011" s="309">
        <v>80029030330</v>
      </c>
      <c r="F1011" s="315">
        <v>2106909200</v>
      </c>
      <c r="G1011" s="129" t="s">
        <v>89</v>
      </c>
      <c r="H1011" s="81" t="s">
        <v>142</v>
      </c>
      <c r="I1011" s="55" t="s">
        <v>1240</v>
      </c>
      <c r="J1011" s="104" t="s">
        <v>1239</v>
      </c>
      <c r="K1011" s="43" t="s">
        <v>164</v>
      </c>
      <c r="L1011" s="15">
        <v>2</v>
      </c>
      <c r="M1011" s="206">
        <v>99.674958904109587</v>
      </c>
      <c r="N1011" s="73"/>
      <c r="O1011" s="197">
        <f>(M1011+M1011*N1011)*$Y$3*(1-$Y$2/100)</f>
        <v>4226.2182575342467</v>
      </c>
      <c r="P1011" s="174">
        <v>1.2</v>
      </c>
      <c r="Q1011" s="174">
        <f>M1011*0.8*P1011</f>
        <v>95.687960547945195</v>
      </c>
      <c r="R1011" s="173">
        <f t="shared" si="254"/>
        <v>5071.4619090410952</v>
      </c>
      <c r="S1011" s="173">
        <f>R1011-O1011</f>
        <v>845.24365150684844</v>
      </c>
      <c r="T1011" s="111"/>
      <c r="U1011" s="32">
        <f>O1011*T1011</f>
        <v>0</v>
      </c>
      <c r="V1011" s="280">
        <v>2</v>
      </c>
      <c r="W1011" s="137"/>
      <c r="X1011" s="215"/>
      <c r="Y1011" s="294">
        <v>47119</v>
      </c>
      <c r="Z1011" s="199"/>
    </row>
    <row r="1012" spans="1:26" s="44" customFormat="1" ht="12.75" customHeight="1">
      <c r="A1012" s="309" t="s">
        <v>2160</v>
      </c>
      <c r="B1012" s="310"/>
      <c r="C1012" s="310">
        <v>1024413</v>
      </c>
      <c r="D1012" s="311">
        <v>5999100022973</v>
      </c>
      <c r="E1012" s="318">
        <v>92020010100</v>
      </c>
      <c r="F1012" s="315">
        <v>2106909200</v>
      </c>
      <c r="G1012" s="129" t="s">
        <v>89</v>
      </c>
      <c r="H1012" s="81" t="s">
        <v>246</v>
      </c>
      <c r="I1012" s="55" t="s">
        <v>886</v>
      </c>
      <c r="J1012" s="106" t="s">
        <v>594</v>
      </c>
      <c r="K1012" s="80" t="s">
        <v>889</v>
      </c>
      <c r="L1012" s="77">
        <v>6</v>
      </c>
      <c r="M1012" s="206">
        <v>14.730588493150682</v>
      </c>
      <c r="N1012" s="76"/>
      <c r="O1012" s="197">
        <f t="shared" si="259"/>
        <v>624.576952109589</v>
      </c>
      <c r="P1012" s="174">
        <v>1.35</v>
      </c>
      <c r="Q1012" s="174">
        <f t="shared" si="265"/>
        <v>15.909035572602738</v>
      </c>
      <c r="R1012" s="173">
        <f t="shared" si="254"/>
        <v>843.17888534794508</v>
      </c>
      <c r="S1012" s="173">
        <f t="shared" si="267"/>
        <v>218.60193323835608</v>
      </c>
      <c r="T1012" s="153"/>
      <c r="U1012" s="142">
        <f t="shared" si="264"/>
        <v>0</v>
      </c>
      <c r="V1012" s="280"/>
      <c r="W1012" s="137"/>
      <c r="X1012" s="214"/>
      <c r="Y1012" s="20"/>
      <c r="Z1012" s="177"/>
    </row>
    <row r="1013" spans="1:26" s="44" customFormat="1" ht="12.75" customHeight="1">
      <c r="A1013" s="309" t="s">
        <v>2161</v>
      </c>
      <c r="B1013" s="310"/>
      <c r="C1013" s="310">
        <v>1024414</v>
      </c>
      <c r="D1013" s="311">
        <v>5999100022966</v>
      </c>
      <c r="E1013" s="318">
        <v>92020010000</v>
      </c>
      <c r="F1013" s="315">
        <v>1702905000</v>
      </c>
      <c r="G1013" s="129" t="s">
        <v>89</v>
      </c>
      <c r="H1013" s="81" t="s">
        <v>246</v>
      </c>
      <c r="I1013" s="55" t="s">
        <v>886</v>
      </c>
      <c r="J1013" s="106" t="s">
        <v>594</v>
      </c>
      <c r="K1013" s="80" t="s">
        <v>888</v>
      </c>
      <c r="L1013" s="77">
        <v>6</v>
      </c>
      <c r="M1013" s="206">
        <v>14.730588493150682</v>
      </c>
      <c r="N1013" s="76"/>
      <c r="O1013" s="197">
        <f t="shared" si="259"/>
        <v>624.576952109589</v>
      </c>
      <c r="P1013" s="174">
        <v>1.35</v>
      </c>
      <c r="Q1013" s="174">
        <f t="shared" si="265"/>
        <v>15.909035572602738</v>
      </c>
      <c r="R1013" s="173">
        <f t="shared" si="254"/>
        <v>843.17888534794508</v>
      </c>
      <c r="S1013" s="173">
        <f t="shared" si="267"/>
        <v>218.60193323835608</v>
      </c>
      <c r="T1013" s="153"/>
      <c r="U1013" s="142">
        <f t="shared" si="264"/>
        <v>0</v>
      </c>
      <c r="V1013" s="280">
        <v>8</v>
      </c>
      <c r="W1013" s="137"/>
      <c r="X1013" s="214"/>
      <c r="Y1013" s="20">
        <v>47239</v>
      </c>
      <c r="Z1013" s="177"/>
    </row>
    <row r="1014" spans="1:26" s="44" customFormat="1" ht="12.75" customHeight="1">
      <c r="A1014" s="309" t="s">
        <v>2162</v>
      </c>
      <c r="B1014" s="310">
        <v>81058123</v>
      </c>
      <c r="C1014" s="310">
        <v>999143</v>
      </c>
      <c r="D1014" s="311">
        <v>5999100016569</v>
      </c>
      <c r="E1014" s="318">
        <v>83008010100</v>
      </c>
      <c r="F1014" s="315">
        <v>2106909200</v>
      </c>
      <c r="G1014" s="129" t="s">
        <v>89</v>
      </c>
      <c r="H1014" s="28" t="s">
        <v>34</v>
      </c>
      <c r="I1014" s="335" t="s">
        <v>54</v>
      </c>
      <c r="J1014" s="104" t="s">
        <v>647</v>
      </c>
      <c r="K1014" s="5" t="s">
        <v>185</v>
      </c>
      <c r="L1014" s="15">
        <v>6</v>
      </c>
      <c r="M1014" s="206">
        <v>34.908479999999997</v>
      </c>
      <c r="N1014" s="76"/>
      <c r="O1014" s="197">
        <f t="shared" si="259"/>
        <v>1480.1195520000001</v>
      </c>
      <c r="P1014" s="174">
        <v>1.25</v>
      </c>
      <c r="Q1014" s="174">
        <f t="shared" si="265"/>
        <v>34.908479999999997</v>
      </c>
      <c r="R1014" s="173">
        <f t="shared" ref="R1014:R1075" si="268">Q1014*53</f>
        <v>1850.1494399999999</v>
      </c>
      <c r="S1014" s="173">
        <f t="shared" si="267"/>
        <v>370.0298879999998</v>
      </c>
      <c r="T1014" s="153"/>
      <c r="U1014" s="32">
        <f t="shared" si="264"/>
        <v>0</v>
      </c>
      <c r="V1014" s="280">
        <v>9</v>
      </c>
      <c r="W1014" s="135" t="s">
        <v>252</v>
      </c>
      <c r="X1014" s="215"/>
      <c r="Y1014" s="20">
        <v>47239</v>
      </c>
      <c r="Z1014" s="151"/>
    </row>
    <row r="1015" spans="1:26" s="44" customFormat="1" ht="12.75" customHeight="1">
      <c r="A1015" s="309" t="s">
        <v>2163</v>
      </c>
      <c r="B1015" s="310">
        <v>81058124</v>
      </c>
      <c r="C1015" s="310">
        <v>999144</v>
      </c>
      <c r="D1015" s="311">
        <v>5999100016576</v>
      </c>
      <c r="E1015" s="318">
        <v>83008010300</v>
      </c>
      <c r="F1015" s="315">
        <v>2106909200</v>
      </c>
      <c r="G1015" s="129" t="s">
        <v>89</v>
      </c>
      <c r="H1015" s="28" t="s">
        <v>34</v>
      </c>
      <c r="I1015" s="335" t="s">
        <v>54</v>
      </c>
      <c r="J1015" s="104" t="s">
        <v>647</v>
      </c>
      <c r="K1015" s="43" t="s">
        <v>9</v>
      </c>
      <c r="L1015" s="15">
        <v>6</v>
      </c>
      <c r="M1015" s="206">
        <v>34.908479999999997</v>
      </c>
      <c r="N1015" s="76"/>
      <c r="O1015" s="197">
        <f t="shared" si="259"/>
        <v>1480.1195520000001</v>
      </c>
      <c r="P1015" s="174">
        <v>1.25</v>
      </c>
      <c r="Q1015" s="174">
        <f t="shared" si="265"/>
        <v>34.908479999999997</v>
      </c>
      <c r="R1015" s="173">
        <f t="shared" si="268"/>
        <v>1850.1494399999999</v>
      </c>
      <c r="S1015" s="173">
        <f t="shared" si="267"/>
        <v>370.0298879999998</v>
      </c>
      <c r="T1015" s="153"/>
      <c r="U1015" s="32">
        <f t="shared" si="264"/>
        <v>0</v>
      </c>
      <c r="V1015" s="280">
        <v>4</v>
      </c>
      <c r="W1015" s="135" t="s">
        <v>252</v>
      </c>
      <c r="X1015" s="215"/>
      <c r="Y1015" s="20">
        <v>47209</v>
      </c>
      <c r="Z1015" s="177"/>
    </row>
    <row r="1016" spans="1:26" s="44" customFormat="1" ht="12.75" customHeight="1">
      <c r="A1016" s="309" t="s">
        <v>2164</v>
      </c>
      <c r="B1016" s="310">
        <v>81154241</v>
      </c>
      <c r="C1016" s="310">
        <v>999145</v>
      </c>
      <c r="D1016" s="311">
        <v>5999100029293</v>
      </c>
      <c r="E1016" s="318">
        <v>83002010020</v>
      </c>
      <c r="F1016" s="315">
        <v>2106909200</v>
      </c>
      <c r="G1016" s="129" t="s">
        <v>89</v>
      </c>
      <c r="H1016" s="28" t="s">
        <v>34</v>
      </c>
      <c r="I1016" s="335" t="s">
        <v>1248</v>
      </c>
      <c r="J1016" s="316" t="s">
        <v>536</v>
      </c>
      <c r="K1016" s="5"/>
      <c r="L1016" s="15">
        <v>12</v>
      </c>
      <c r="M1016" s="206">
        <v>24.866314520547949</v>
      </c>
      <c r="N1016" s="73"/>
      <c r="O1016" s="197">
        <f t="shared" si="259"/>
        <v>1054.331735671233</v>
      </c>
      <c r="P1016" s="174">
        <v>1.25</v>
      </c>
      <c r="Q1016" s="174">
        <f t="shared" si="265"/>
        <v>24.866314520547949</v>
      </c>
      <c r="R1016" s="173">
        <f t="shared" si="268"/>
        <v>1317.9146695890413</v>
      </c>
      <c r="S1016" s="173">
        <f t="shared" si="267"/>
        <v>263.5829339178083</v>
      </c>
      <c r="T1016" s="153"/>
      <c r="U1016" s="32">
        <f t="shared" si="264"/>
        <v>0</v>
      </c>
      <c r="V1016" s="280">
        <v>6</v>
      </c>
      <c r="W1016" s="135" t="s">
        <v>252</v>
      </c>
      <c r="X1016" s="215"/>
      <c r="Y1016" s="294">
        <v>47270</v>
      </c>
      <c r="Z1016" s="177"/>
    </row>
    <row r="1017" spans="1:26" s="50" customFormat="1" ht="12.75" customHeight="1">
      <c r="A1017" s="309" t="s">
        <v>2165</v>
      </c>
      <c r="B1017" s="310">
        <v>80998880</v>
      </c>
      <c r="C1017" s="310">
        <v>999108</v>
      </c>
      <c r="D1017" s="311">
        <v>5999100025721</v>
      </c>
      <c r="E1017" s="318">
        <v>83001030020</v>
      </c>
      <c r="F1017" s="315">
        <v>2925290000</v>
      </c>
      <c r="G1017" s="129" t="s">
        <v>89</v>
      </c>
      <c r="H1017" s="81" t="s">
        <v>34</v>
      </c>
      <c r="I1017" s="335" t="s">
        <v>3664</v>
      </c>
      <c r="J1017" s="316" t="s">
        <v>591</v>
      </c>
      <c r="K1017" s="5"/>
      <c r="L1017" s="15">
        <v>12</v>
      </c>
      <c r="M1017" s="206">
        <v>19.972602739726028</v>
      </c>
      <c r="N1017" s="73"/>
      <c r="O1017" s="197">
        <f t="shared" si="259"/>
        <v>846.83835616438364</v>
      </c>
      <c r="P1017" s="174">
        <v>1.3</v>
      </c>
      <c r="Q1017" s="174">
        <f t="shared" si="265"/>
        <v>20.77150684931507</v>
      </c>
      <c r="R1017" s="173">
        <f t="shared" si="268"/>
        <v>1100.8898630136987</v>
      </c>
      <c r="S1017" s="173">
        <f t="shared" si="267"/>
        <v>254.05150684931505</v>
      </c>
      <c r="T1017" s="111"/>
      <c r="U1017" s="32">
        <f t="shared" si="264"/>
        <v>0</v>
      </c>
      <c r="V1017" s="280">
        <v>6</v>
      </c>
      <c r="W1017" s="154" t="s">
        <v>255</v>
      </c>
      <c r="X1017" s="215"/>
      <c r="Y1017" s="294">
        <v>47239</v>
      </c>
      <c r="Z1017" s="178"/>
    </row>
    <row r="1018" spans="1:26" s="50" customFormat="1" ht="12.75" customHeight="1">
      <c r="A1018" s="309" t="s">
        <v>3631</v>
      </c>
      <c r="B1018" s="310"/>
      <c r="C1018" s="310">
        <v>1941793</v>
      </c>
      <c r="D1018" s="311">
        <v>5999100025714</v>
      </c>
      <c r="E1018" s="318">
        <v>83001020020</v>
      </c>
      <c r="F1018" s="315">
        <v>2925290000</v>
      </c>
      <c r="G1018" s="129" t="s">
        <v>89</v>
      </c>
      <c r="H1018" s="81" t="s">
        <v>34</v>
      </c>
      <c r="I1018" s="335" t="s">
        <v>3664</v>
      </c>
      <c r="J1018" s="316" t="s">
        <v>603</v>
      </c>
      <c r="K1018" s="5"/>
      <c r="L1018" s="15">
        <v>6</v>
      </c>
      <c r="M1018" s="206">
        <v>26.363835616438358</v>
      </c>
      <c r="N1018" s="73"/>
      <c r="O1018" s="197">
        <f t="shared" si="259"/>
        <v>1117.8266301369865</v>
      </c>
      <c r="P1018" s="174">
        <v>1.25</v>
      </c>
      <c r="Q1018" s="174">
        <f t="shared" si="265"/>
        <v>26.363835616438358</v>
      </c>
      <c r="R1018" s="173">
        <f t="shared" si="268"/>
        <v>1397.283287671233</v>
      </c>
      <c r="S1018" s="173">
        <f t="shared" si="267"/>
        <v>279.45665753424646</v>
      </c>
      <c r="T1018" s="111"/>
      <c r="U1018" s="32">
        <f t="shared" si="264"/>
        <v>0</v>
      </c>
      <c r="V1018" s="280"/>
      <c r="W1018" s="154" t="s">
        <v>255</v>
      </c>
      <c r="X1018" s="215"/>
      <c r="Y1018" s="20"/>
      <c r="Z1018" s="178"/>
    </row>
    <row r="1019" spans="1:26" s="45" customFormat="1" ht="12.75" customHeight="1">
      <c r="A1019" s="309" t="s">
        <v>3643</v>
      </c>
      <c r="B1019" s="314"/>
      <c r="C1019" s="314">
        <v>1941796</v>
      </c>
      <c r="D1019" s="311">
        <v>5999100038172</v>
      </c>
      <c r="E1019" s="309">
        <v>83016010300</v>
      </c>
      <c r="F1019" s="315">
        <v>2925290000</v>
      </c>
      <c r="G1019" s="129" t="s">
        <v>89</v>
      </c>
      <c r="H1019" s="81" t="s">
        <v>34</v>
      </c>
      <c r="I1019" s="335" t="s">
        <v>3662</v>
      </c>
      <c r="J1019" s="316" t="s">
        <v>591</v>
      </c>
      <c r="K1019" s="320" t="s">
        <v>1159</v>
      </c>
      <c r="L1019" s="15">
        <v>12</v>
      </c>
      <c r="M1019" s="206">
        <v>19.928396712328766</v>
      </c>
      <c r="N1019" s="73"/>
      <c r="O1019" s="197">
        <f t="shared" si="259"/>
        <v>844.96402060273977</v>
      </c>
      <c r="P1019" s="174">
        <v>1.3</v>
      </c>
      <c r="Q1019" s="174">
        <f t="shared" si="265"/>
        <v>20.725532580821916</v>
      </c>
      <c r="R1019" s="173">
        <f t="shared" si="268"/>
        <v>1098.4532267835616</v>
      </c>
      <c r="S1019" s="173">
        <f t="shared" si="267"/>
        <v>253.48920618082184</v>
      </c>
      <c r="T1019" s="111"/>
      <c r="U1019" s="32">
        <f t="shared" si="264"/>
        <v>0</v>
      </c>
      <c r="V1019" s="280">
        <v>45</v>
      </c>
      <c r="W1019" s="137"/>
      <c r="X1019" s="215"/>
      <c r="Y1019" s="20">
        <v>47027</v>
      </c>
      <c r="Z1019" s="199"/>
    </row>
    <row r="1020" spans="1:26" s="45" customFormat="1" ht="12.75" customHeight="1">
      <c r="A1020" s="309" t="s">
        <v>3644</v>
      </c>
      <c r="B1020" s="314"/>
      <c r="C1020" s="314">
        <v>1941797</v>
      </c>
      <c r="D1020" s="311">
        <v>5999100038165</v>
      </c>
      <c r="E1020" s="309">
        <v>83016010200</v>
      </c>
      <c r="F1020" s="315">
        <v>2925290000</v>
      </c>
      <c r="G1020" s="129" t="s">
        <v>89</v>
      </c>
      <c r="H1020" s="81" t="s">
        <v>34</v>
      </c>
      <c r="I1020" s="335" t="s">
        <v>3662</v>
      </c>
      <c r="J1020" s="316" t="s">
        <v>591</v>
      </c>
      <c r="K1020" s="320" t="s">
        <v>3660</v>
      </c>
      <c r="L1020" s="15">
        <v>12</v>
      </c>
      <c r="M1020" s="206">
        <v>19.928396712328766</v>
      </c>
      <c r="N1020" s="73"/>
      <c r="O1020" s="197">
        <f t="shared" si="259"/>
        <v>844.96402060273977</v>
      </c>
      <c r="P1020" s="174">
        <v>1.3</v>
      </c>
      <c r="Q1020" s="174">
        <f t="shared" si="265"/>
        <v>20.725532580821916</v>
      </c>
      <c r="R1020" s="173">
        <f t="shared" si="268"/>
        <v>1098.4532267835616</v>
      </c>
      <c r="S1020" s="173">
        <f t="shared" si="267"/>
        <v>253.48920618082184</v>
      </c>
      <c r="T1020" s="111"/>
      <c r="U1020" s="32">
        <f t="shared" si="264"/>
        <v>0</v>
      </c>
      <c r="V1020" s="280">
        <v>49</v>
      </c>
      <c r="W1020" s="137"/>
      <c r="X1020" s="215"/>
      <c r="Y1020" s="20">
        <v>46997</v>
      </c>
      <c r="Z1020" s="199"/>
    </row>
    <row r="1021" spans="1:26" s="45" customFormat="1" ht="12.75" customHeight="1">
      <c r="A1021" s="309" t="s">
        <v>3645</v>
      </c>
      <c r="B1021" s="314"/>
      <c r="C1021" s="314">
        <v>1941798</v>
      </c>
      <c r="D1021" s="311">
        <v>5999100038189</v>
      </c>
      <c r="E1021" s="309">
        <v>83016010400</v>
      </c>
      <c r="F1021" s="315">
        <v>2925290000</v>
      </c>
      <c r="G1021" s="129" t="s">
        <v>89</v>
      </c>
      <c r="H1021" s="81" t="s">
        <v>34</v>
      </c>
      <c r="I1021" s="335" t="s">
        <v>3662</v>
      </c>
      <c r="J1021" s="316" t="s">
        <v>591</v>
      </c>
      <c r="K1021" s="320" t="s">
        <v>3661</v>
      </c>
      <c r="L1021" s="15">
        <v>12</v>
      </c>
      <c r="M1021" s="206">
        <v>19.928396712328766</v>
      </c>
      <c r="N1021" s="73"/>
      <c r="O1021" s="197">
        <f t="shared" si="259"/>
        <v>844.96402060273977</v>
      </c>
      <c r="P1021" s="174">
        <v>1.3</v>
      </c>
      <c r="Q1021" s="174">
        <f t="shared" si="265"/>
        <v>20.725532580821916</v>
      </c>
      <c r="R1021" s="173">
        <f t="shared" si="268"/>
        <v>1098.4532267835616</v>
      </c>
      <c r="S1021" s="173">
        <f t="shared" si="267"/>
        <v>253.48920618082184</v>
      </c>
      <c r="T1021" s="111"/>
      <c r="U1021" s="32">
        <f t="shared" si="264"/>
        <v>0</v>
      </c>
      <c r="V1021" s="280">
        <v>47</v>
      </c>
      <c r="W1021" s="137"/>
      <c r="X1021" s="215"/>
      <c r="Y1021" s="20">
        <v>47027</v>
      </c>
      <c r="Z1021" s="199"/>
    </row>
    <row r="1022" spans="1:26" s="45" customFormat="1" ht="12.75" customHeight="1">
      <c r="A1022" s="309" t="s">
        <v>3646</v>
      </c>
      <c r="B1022" s="314"/>
      <c r="C1022" s="314">
        <v>1941799</v>
      </c>
      <c r="D1022" s="311">
        <v>5999100038158</v>
      </c>
      <c r="E1022" s="309">
        <v>83016010100</v>
      </c>
      <c r="F1022" s="315">
        <v>2925290000</v>
      </c>
      <c r="G1022" s="129" t="s">
        <v>89</v>
      </c>
      <c r="H1022" s="81" t="s">
        <v>34</v>
      </c>
      <c r="I1022" s="335" t="s">
        <v>3662</v>
      </c>
      <c r="J1022" s="316" t="s">
        <v>591</v>
      </c>
      <c r="K1022" s="320" t="s">
        <v>171</v>
      </c>
      <c r="L1022" s="15">
        <v>12</v>
      </c>
      <c r="M1022" s="206">
        <v>19.928396712328766</v>
      </c>
      <c r="N1022" s="73"/>
      <c r="O1022" s="197">
        <f t="shared" si="259"/>
        <v>844.96402060273977</v>
      </c>
      <c r="P1022" s="174">
        <v>1.3</v>
      </c>
      <c r="Q1022" s="174">
        <f t="shared" si="265"/>
        <v>20.725532580821916</v>
      </c>
      <c r="R1022" s="173">
        <f t="shared" si="268"/>
        <v>1098.4532267835616</v>
      </c>
      <c r="S1022" s="173">
        <f t="shared" si="267"/>
        <v>253.48920618082184</v>
      </c>
      <c r="T1022" s="111"/>
      <c r="U1022" s="32">
        <f t="shared" si="264"/>
        <v>0</v>
      </c>
      <c r="V1022" s="280" t="s">
        <v>4119</v>
      </c>
      <c r="W1022" s="137"/>
      <c r="X1022" s="215"/>
      <c r="Y1022" s="20">
        <v>47027</v>
      </c>
      <c r="Z1022" s="199"/>
    </row>
    <row r="1023" spans="1:26" s="45" customFormat="1" ht="12.75" customHeight="1">
      <c r="A1023" s="309" t="s">
        <v>3651</v>
      </c>
      <c r="B1023" s="314"/>
      <c r="C1023" s="314">
        <v>1941800</v>
      </c>
      <c r="D1023" s="311">
        <v>5999100038202</v>
      </c>
      <c r="E1023" s="309">
        <v>83017010000</v>
      </c>
      <c r="F1023" s="315">
        <v>2925290000</v>
      </c>
      <c r="G1023" s="129" t="s">
        <v>89</v>
      </c>
      <c r="H1023" s="92" t="s">
        <v>34</v>
      </c>
      <c r="I1023" s="335" t="s">
        <v>3663</v>
      </c>
      <c r="J1023" s="316" t="s">
        <v>3632</v>
      </c>
      <c r="K1023" s="320"/>
      <c r="L1023" s="15">
        <v>12</v>
      </c>
      <c r="M1023" s="206">
        <v>23.753424657534246</v>
      </c>
      <c r="N1023" s="73"/>
      <c r="O1023" s="197">
        <f t="shared" si="259"/>
        <v>1007.1452054794522</v>
      </c>
      <c r="P1023" s="174">
        <v>1.25</v>
      </c>
      <c r="Q1023" s="174">
        <f t="shared" ref="Q1023" si="269">M1023*0.8*P1023</f>
        <v>23.753424657534246</v>
      </c>
      <c r="R1023" s="173">
        <f t="shared" si="268"/>
        <v>1258.9315068493152</v>
      </c>
      <c r="S1023" s="173">
        <f t="shared" ref="S1023" si="270">R1023-O1023</f>
        <v>251.78630136986294</v>
      </c>
      <c r="T1023" s="111"/>
      <c r="U1023" s="32">
        <f t="shared" si="264"/>
        <v>0</v>
      </c>
      <c r="V1023" s="280">
        <v>7</v>
      </c>
      <c r="W1023" s="137"/>
      <c r="X1023" s="215"/>
      <c r="Y1023" s="294">
        <v>46997</v>
      </c>
      <c r="Z1023" s="199"/>
    </row>
    <row r="1024" spans="1:26" s="47" customFormat="1" ht="12.75" customHeight="1">
      <c r="A1024" s="309" t="s">
        <v>2166</v>
      </c>
      <c r="B1024" s="314"/>
      <c r="C1024" s="314">
        <v>1022299</v>
      </c>
      <c r="D1024" s="311">
        <v>5999100029323</v>
      </c>
      <c r="E1024" s="309">
        <v>83004020021</v>
      </c>
      <c r="F1024" s="315">
        <v>2925290000</v>
      </c>
      <c r="G1024" s="129" t="s">
        <v>89</v>
      </c>
      <c r="H1024" s="81" t="s">
        <v>34</v>
      </c>
      <c r="I1024" s="335" t="s">
        <v>1246</v>
      </c>
      <c r="J1024" s="104" t="s">
        <v>480</v>
      </c>
      <c r="K1024" s="43"/>
      <c r="L1024" s="290">
        <v>17</v>
      </c>
      <c r="M1024" s="206">
        <v>26.737972602739728</v>
      </c>
      <c r="N1024" s="73"/>
      <c r="O1024" s="197">
        <f t="shared" si="259"/>
        <v>1133.6900383561645</v>
      </c>
      <c r="P1024" s="174">
        <v>1.25</v>
      </c>
      <c r="Q1024" s="174">
        <f>M1024*0.8*P1024</f>
        <v>26.737972602739731</v>
      </c>
      <c r="R1024" s="173">
        <f t="shared" si="268"/>
        <v>1417.1125479452057</v>
      </c>
      <c r="S1024" s="173">
        <f>R1024-O1024</f>
        <v>283.42250958904128</v>
      </c>
      <c r="T1024" s="153"/>
      <c r="U1024" s="32">
        <f t="shared" si="264"/>
        <v>0</v>
      </c>
      <c r="V1024" s="280">
        <v>20</v>
      </c>
      <c r="W1024" s="133" t="s">
        <v>249</v>
      </c>
      <c r="X1024" s="215"/>
      <c r="Y1024" s="294">
        <v>47270</v>
      </c>
      <c r="Z1024" s="20"/>
    </row>
    <row r="1025" spans="1:26" s="46" customFormat="1" ht="12.75" customHeight="1">
      <c r="A1025" s="309" t="s">
        <v>3740</v>
      </c>
      <c r="B1025" s="314"/>
      <c r="C1025" s="314">
        <v>1941794</v>
      </c>
      <c r="D1025" s="311">
        <v>5999100038660</v>
      </c>
      <c r="E1025" s="318">
        <v>83018010000</v>
      </c>
      <c r="F1025" s="319">
        <v>2925290000</v>
      </c>
      <c r="G1025" s="5" t="s">
        <v>89</v>
      </c>
      <c r="H1025" s="96" t="s">
        <v>34</v>
      </c>
      <c r="I1025" s="335" t="s">
        <v>95</v>
      </c>
      <c r="J1025" s="104" t="s">
        <v>591</v>
      </c>
      <c r="K1025" s="43"/>
      <c r="L1025" s="13">
        <v>12</v>
      </c>
      <c r="M1025" s="206">
        <v>20.188287123287672</v>
      </c>
      <c r="N1025" s="73"/>
      <c r="O1025" s="197">
        <f>(M1025+M1025*N1025)*$Y$3*(1-$Y$2/100)</f>
        <v>855.9833740273973</v>
      </c>
      <c r="P1025" s="174">
        <v>1.25</v>
      </c>
      <c r="Q1025" s="174">
        <f>M1025*0.8*P1025</f>
        <v>20.188287123287672</v>
      </c>
      <c r="R1025" s="173">
        <f t="shared" si="268"/>
        <v>1069.9792175342466</v>
      </c>
      <c r="S1025" s="173">
        <f>R1025-O1025</f>
        <v>213.99584350684927</v>
      </c>
      <c r="T1025" s="153"/>
      <c r="U1025" s="32">
        <f>O1025*T1025</f>
        <v>0</v>
      </c>
      <c r="V1025" s="280">
        <v>14</v>
      </c>
      <c r="W1025" s="137"/>
      <c r="X1025" s="215"/>
      <c r="Y1025" s="294">
        <v>47027</v>
      </c>
      <c r="Z1025" s="151"/>
    </row>
    <row r="1026" spans="1:26" s="44" customFormat="1" ht="12.75" customHeight="1">
      <c r="A1026" s="309" t="s">
        <v>2295</v>
      </c>
      <c r="B1026" s="310">
        <v>81154258</v>
      </c>
      <c r="C1026" s="310">
        <v>994432</v>
      </c>
      <c r="D1026" s="311">
        <v>5999100033702</v>
      </c>
      <c r="E1026" s="318">
        <v>89013010020</v>
      </c>
      <c r="F1026" s="315">
        <v>2106909200</v>
      </c>
      <c r="G1026" s="129" t="s">
        <v>89</v>
      </c>
      <c r="H1026" s="81" t="s">
        <v>274</v>
      </c>
      <c r="I1026" s="336" t="s">
        <v>428</v>
      </c>
      <c r="J1026" s="104" t="s">
        <v>476</v>
      </c>
      <c r="K1026" s="43"/>
      <c r="L1026" s="15">
        <v>13</v>
      </c>
      <c r="M1026" s="206">
        <v>6.4972602739726026</v>
      </c>
      <c r="N1026" s="73"/>
      <c r="O1026" s="197">
        <f t="shared" si="259"/>
        <v>275.4838356164384</v>
      </c>
      <c r="P1026" s="174">
        <v>1.6</v>
      </c>
      <c r="Q1026" s="174">
        <f>M1026*0.8*P1026</f>
        <v>8.3164931506849324</v>
      </c>
      <c r="R1026" s="173">
        <f t="shared" si="268"/>
        <v>440.77413698630141</v>
      </c>
      <c r="S1026" s="173">
        <f>R1026-O1026</f>
        <v>165.29030136986302</v>
      </c>
      <c r="T1026" s="153"/>
      <c r="U1026" s="32">
        <f t="shared" si="264"/>
        <v>0</v>
      </c>
      <c r="V1026" s="280">
        <v>12</v>
      </c>
      <c r="W1026" s="155" t="s">
        <v>253</v>
      </c>
      <c r="X1026" s="217"/>
      <c r="Y1026" s="20">
        <v>47239</v>
      </c>
      <c r="Z1026" s="178"/>
    </row>
    <row r="1027" spans="1:26" s="44" customFormat="1" ht="12.75" customHeight="1">
      <c r="A1027" s="309" t="s">
        <v>2167</v>
      </c>
      <c r="B1027" s="310"/>
      <c r="C1027" s="310">
        <v>1022761</v>
      </c>
      <c r="D1027" s="311">
        <v>5999100032774</v>
      </c>
      <c r="E1027" s="318">
        <v>89056010000</v>
      </c>
      <c r="F1027" s="315">
        <v>2106909200</v>
      </c>
      <c r="G1027" s="129" t="s">
        <v>89</v>
      </c>
      <c r="H1027" s="327" t="s">
        <v>274</v>
      </c>
      <c r="I1027" s="336" t="s">
        <v>405</v>
      </c>
      <c r="J1027" s="104" t="s">
        <v>481</v>
      </c>
      <c r="K1027" s="43"/>
      <c r="L1027" s="15">
        <v>13</v>
      </c>
      <c r="M1027" s="206">
        <v>15.853315068493151</v>
      </c>
      <c r="N1027" s="73"/>
      <c r="O1027" s="197">
        <f t="shared" si="259"/>
        <v>672.1805589041096</v>
      </c>
      <c r="P1027" s="174">
        <v>1.35</v>
      </c>
      <c r="Q1027" s="174">
        <f t="shared" si="265"/>
        <v>17.121580273972604</v>
      </c>
      <c r="R1027" s="173">
        <f t="shared" si="268"/>
        <v>907.44375452054805</v>
      </c>
      <c r="S1027" s="173">
        <f t="shared" si="267"/>
        <v>235.26319561643845</v>
      </c>
      <c r="T1027" s="111"/>
      <c r="U1027" s="32">
        <f t="shared" si="264"/>
        <v>0</v>
      </c>
      <c r="V1027" s="280">
        <v>7</v>
      </c>
      <c r="W1027" s="137"/>
      <c r="X1027" s="214"/>
      <c r="Y1027" s="294">
        <v>46874</v>
      </c>
      <c r="Z1027" s="182"/>
    </row>
    <row r="1028" spans="1:26" s="44" customFormat="1" ht="12.75" customHeight="1">
      <c r="A1028" s="309" t="s">
        <v>2168</v>
      </c>
      <c r="B1028" s="310"/>
      <c r="C1028" s="310">
        <v>1022762</v>
      </c>
      <c r="D1028" s="311">
        <v>5999100029583</v>
      </c>
      <c r="E1028" s="318">
        <v>86002010020</v>
      </c>
      <c r="F1028" s="315">
        <v>2106909200</v>
      </c>
      <c r="G1028" s="129" t="s">
        <v>89</v>
      </c>
      <c r="H1028" s="328" t="s">
        <v>274</v>
      </c>
      <c r="I1028" s="336" t="s">
        <v>91</v>
      </c>
      <c r="J1028" s="105" t="s">
        <v>484</v>
      </c>
      <c r="K1028" s="43"/>
      <c r="L1028" s="15">
        <v>13</v>
      </c>
      <c r="M1028" s="206">
        <v>14.730588493150682</v>
      </c>
      <c r="N1028" s="73"/>
      <c r="O1028" s="197">
        <f t="shared" si="259"/>
        <v>624.576952109589</v>
      </c>
      <c r="P1028" s="174">
        <v>1.35</v>
      </c>
      <c r="Q1028" s="174">
        <f t="shared" si="265"/>
        <v>15.909035572602738</v>
      </c>
      <c r="R1028" s="173">
        <f t="shared" si="268"/>
        <v>843.17888534794508</v>
      </c>
      <c r="S1028" s="173">
        <f t="shared" si="267"/>
        <v>218.60193323835608</v>
      </c>
      <c r="T1028" s="153"/>
      <c r="U1028" s="32">
        <f t="shared" si="264"/>
        <v>0</v>
      </c>
      <c r="V1028" s="280">
        <v>8</v>
      </c>
      <c r="W1028" s="133" t="s">
        <v>249</v>
      </c>
      <c r="X1028" s="217"/>
      <c r="Y1028" s="20">
        <v>46784</v>
      </c>
      <c r="Z1028" s="177"/>
    </row>
    <row r="1029" spans="1:26" s="44" customFormat="1" ht="12.75" customHeight="1">
      <c r="A1029" s="309" t="s">
        <v>2169</v>
      </c>
      <c r="B1029" s="310"/>
      <c r="C1029" s="310">
        <v>1022763</v>
      </c>
      <c r="D1029" s="311">
        <v>5999100033856</v>
      </c>
      <c r="E1029" s="318">
        <v>86015010020</v>
      </c>
      <c r="F1029" s="315">
        <v>2106909200</v>
      </c>
      <c r="G1029" s="129" t="s">
        <v>89</v>
      </c>
      <c r="H1029" s="327" t="s">
        <v>274</v>
      </c>
      <c r="I1029" s="336" t="s">
        <v>1291</v>
      </c>
      <c r="J1029" s="106" t="s">
        <v>480</v>
      </c>
      <c r="K1029" s="80"/>
      <c r="L1029" s="77">
        <v>17</v>
      </c>
      <c r="M1029" s="206">
        <v>24.866314520547949</v>
      </c>
      <c r="N1029" s="76"/>
      <c r="O1029" s="197">
        <f t="shared" si="259"/>
        <v>1054.331735671233</v>
      </c>
      <c r="P1029" s="174">
        <v>1.25</v>
      </c>
      <c r="Q1029" s="174">
        <f t="shared" ref="Q1029" si="271">M1029*0.8*P1029</f>
        <v>24.866314520547949</v>
      </c>
      <c r="R1029" s="173">
        <f t="shared" si="268"/>
        <v>1317.9146695890413</v>
      </c>
      <c r="S1029" s="173">
        <f t="shared" ref="S1029" si="272">R1029-O1029</f>
        <v>263.5829339178083</v>
      </c>
      <c r="T1029" s="153"/>
      <c r="U1029" s="142">
        <f t="shared" si="264"/>
        <v>0</v>
      </c>
      <c r="V1029" s="280"/>
      <c r="W1029" s="137"/>
      <c r="X1029" s="214"/>
      <c r="Y1029" s="74"/>
      <c r="Z1029" s="177"/>
    </row>
    <row r="1030" spans="1:26" s="22" customFormat="1" ht="12.75" customHeight="1">
      <c r="A1030" s="309" t="s">
        <v>2170</v>
      </c>
      <c r="B1030" s="310"/>
      <c r="C1030" s="310">
        <v>1022764</v>
      </c>
      <c r="D1030" s="311">
        <v>5999100026063</v>
      </c>
      <c r="E1030" s="318">
        <v>86014010000</v>
      </c>
      <c r="F1030" s="315">
        <v>2106909200</v>
      </c>
      <c r="G1030" s="129" t="s">
        <v>89</v>
      </c>
      <c r="H1030" s="81" t="s">
        <v>274</v>
      </c>
      <c r="I1030" s="336" t="s">
        <v>1107</v>
      </c>
      <c r="J1030" s="105" t="s">
        <v>481</v>
      </c>
      <c r="K1030" s="43"/>
      <c r="L1030" s="15">
        <v>12</v>
      </c>
      <c r="M1030" s="206">
        <v>16.456260821917809</v>
      </c>
      <c r="N1030" s="73"/>
      <c r="O1030" s="197">
        <f t="shared" si="259"/>
        <v>697.74545884931513</v>
      </c>
      <c r="P1030" s="174">
        <v>1.3</v>
      </c>
      <c r="Q1030" s="174">
        <f t="shared" si="265"/>
        <v>17.114511254794522</v>
      </c>
      <c r="R1030" s="173">
        <f t="shared" si="268"/>
        <v>907.06909650410967</v>
      </c>
      <c r="S1030" s="173">
        <f t="shared" si="267"/>
        <v>209.32363765479454</v>
      </c>
      <c r="T1030" s="111"/>
      <c r="U1030" s="32">
        <f t="shared" si="264"/>
        <v>0</v>
      </c>
      <c r="V1030" s="280">
        <v>8</v>
      </c>
      <c r="W1030" s="137"/>
      <c r="X1030" s="237"/>
      <c r="Y1030" s="74">
        <v>46813</v>
      </c>
      <c r="Z1030" s="178"/>
    </row>
    <row r="1031" spans="1:26" s="46" customFormat="1" ht="12.75" customHeight="1">
      <c r="A1031" s="309" t="s">
        <v>3739</v>
      </c>
      <c r="B1031" s="314"/>
      <c r="C1031" s="314"/>
      <c r="D1031" s="311">
        <v>5999100039254</v>
      </c>
      <c r="E1031" s="318">
        <v>89063010000</v>
      </c>
      <c r="F1031" s="319">
        <v>2106909200</v>
      </c>
      <c r="G1031" s="5" t="s">
        <v>89</v>
      </c>
      <c r="H1031" s="8" t="s">
        <v>274</v>
      </c>
      <c r="I1031" s="336" t="s">
        <v>3758</v>
      </c>
      <c r="J1031" s="104" t="s">
        <v>486</v>
      </c>
      <c r="K1031" s="43"/>
      <c r="L1031" s="13">
        <v>13</v>
      </c>
      <c r="M1031" s="206">
        <v>13.691026849315069</v>
      </c>
      <c r="N1031" s="73"/>
      <c r="O1031" s="197">
        <f>(M1031+M1031*N1031)*$Y$3*(1-$Y$2/100)</f>
        <v>580.49953841095896</v>
      </c>
      <c r="P1031" s="174">
        <v>1.35</v>
      </c>
      <c r="Q1031" s="174">
        <f>M1031*0.8*P1031</f>
        <v>14.786308997260276</v>
      </c>
      <c r="R1031" s="173">
        <f t="shared" si="268"/>
        <v>783.67437685479467</v>
      </c>
      <c r="S1031" s="173">
        <f>R1031-O1031</f>
        <v>203.17483844383571</v>
      </c>
      <c r="T1031" s="153"/>
      <c r="U1031" s="32">
        <f>O1031*T1031</f>
        <v>0</v>
      </c>
      <c r="V1031" s="280">
        <v>25</v>
      </c>
      <c r="W1031" s="137"/>
      <c r="X1031" s="215"/>
      <c r="Y1031" s="294">
        <v>47058</v>
      </c>
      <c r="Z1031" s="151"/>
    </row>
    <row r="1032" spans="1:26" s="51" customFormat="1" ht="14.1" customHeight="1">
      <c r="A1032" s="309" t="s">
        <v>2171</v>
      </c>
      <c r="B1032" s="310"/>
      <c r="C1032" s="310">
        <v>1022765</v>
      </c>
      <c r="D1032" s="311">
        <v>5999100029576</v>
      </c>
      <c r="E1032" s="318">
        <v>86003010020</v>
      </c>
      <c r="F1032" s="315">
        <v>2106909200</v>
      </c>
      <c r="G1032" s="129" t="s">
        <v>89</v>
      </c>
      <c r="H1032" s="327" t="s">
        <v>274</v>
      </c>
      <c r="I1032" s="336" t="s">
        <v>976</v>
      </c>
      <c r="J1032" s="105" t="s">
        <v>484</v>
      </c>
      <c r="K1032" s="43"/>
      <c r="L1032" s="15">
        <v>13</v>
      </c>
      <c r="M1032" s="206">
        <v>15.853315068493151</v>
      </c>
      <c r="N1032" s="76"/>
      <c r="O1032" s="197">
        <f t="shared" si="259"/>
        <v>672.1805589041096</v>
      </c>
      <c r="P1032" s="174">
        <v>1.35</v>
      </c>
      <c r="Q1032" s="174">
        <f t="shared" si="265"/>
        <v>17.121580273972604</v>
      </c>
      <c r="R1032" s="173">
        <f t="shared" si="268"/>
        <v>907.44375452054805</v>
      </c>
      <c r="S1032" s="173">
        <f t="shared" si="267"/>
        <v>235.26319561643845</v>
      </c>
      <c r="T1032" s="111"/>
      <c r="U1032" s="32">
        <f t="shared" si="264"/>
        <v>0</v>
      </c>
      <c r="V1032" s="280">
        <v>5</v>
      </c>
      <c r="W1032" s="134" t="s">
        <v>250</v>
      </c>
      <c r="X1032" s="217"/>
      <c r="Y1032" s="294">
        <v>47058</v>
      </c>
      <c r="Z1032" s="178"/>
    </row>
    <row r="1033" spans="1:26" s="52" customFormat="1" ht="14.1" customHeight="1">
      <c r="A1033" s="309" t="s">
        <v>2172</v>
      </c>
      <c r="B1033" s="310"/>
      <c r="C1033" s="310">
        <v>1022766</v>
      </c>
      <c r="D1033" s="311">
        <v>5999100029682</v>
      </c>
      <c r="E1033" s="318">
        <v>86008020020</v>
      </c>
      <c r="F1033" s="315">
        <v>2106909200</v>
      </c>
      <c r="G1033" s="129" t="s">
        <v>89</v>
      </c>
      <c r="H1033" s="328" t="s">
        <v>274</v>
      </c>
      <c r="I1033" s="336" t="s">
        <v>118</v>
      </c>
      <c r="J1033" s="105" t="s">
        <v>484</v>
      </c>
      <c r="K1033" s="43"/>
      <c r="L1033" s="15">
        <v>12</v>
      </c>
      <c r="M1033" s="206">
        <v>21.227848767123287</v>
      </c>
      <c r="N1033" s="73"/>
      <c r="O1033" s="197">
        <f t="shared" si="259"/>
        <v>900.06078772602746</v>
      </c>
      <c r="P1033" s="174">
        <v>1.25</v>
      </c>
      <c r="Q1033" s="174">
        <f t="shared" si="265"/>
        <v>21.227848767123287</v>
      </c>
      <c r="R1033" s="173">
        <f t="shared" si="268"/>
        <v>1125.0759846575343</v>
      </c>
      <c r="S1033" s="173">
        <f t="shared" si="267"/>
        <v>225.01519693150681</v>
      </c>
      <c r="T1033" s="153"/>
      <c r="U1033" s="32">
        <f t="shared" si="264"/>
        <v>0</v>
      </c>
      <c r="V1033" s="280">
        <v>4</v>
      </c>
      <c r="W1033" s="133" t="s">
        <v>249</v>
      </c>
      <c r="X1033" s="217"/>
      <c r="Y1033" s="20">
        <v>47178</v>
      </c>
      <c r="Z1033" s="178"/>
    </row>
    <row r="1034" spans="1:26" s="44" customFormat="1" ht="12.75" customHeight="1">
      <c r="A1034" s="309" t="s">
        <v>2327</v>
      </c>
      <c r="B1034" s="310"/>
      <c r="C1034" s="310">
        <v>1022924</v>
      </c>
      <c r="D1034" s="311">
        <v>5999100032866</v>
      </c>
      <c r="E1034" s="318">
        <v>86006010020</v>
      </c>
      <c r="F1034" s="315">
        <v>2106909200</v>
      </c>
      <c r="G1034" s="129" t="s">
        <v>89</v>
      </c>
      <c r="H1034" s="81" t="s">
        <v>274</v>
      </c>
      <c r="I1034" s="336" t="s">
        <v>30</v>
      </c>
      <c r="J1034" s="105" t="s">
        <v>484</v>
      </c>
      <c r="K1034" s="43"/>
      <c r="L1034" s="15">
        <v>13</v>
      </c>
      <c r="M1034" s="206">
        <v>18.624052602739731</v>
      </c>
      <c r="N1034" s="73"/>
      <c r="O1034" s="197">
        <f t="shared" si="259"/>
        <v>789.65983035616455</v>
      </c>
      <c r="P1034" s="174">
        <v>1.3</v>
      </c>
      <c r="Q1034" s="174">
        <f>M1034*0.8*P1034</f>
        <v>19.36901470684932</v>
      </c>
      <c r="R1034" s="173">
        <f t="shared" si="268"/>
        <v>1026.557779463014</v>
      </c>
      <c r="S1034" s="173">
        <f>R1034-O1034</f>
        <v>236.89794910684941</v>
      </c>
      <c r="T1034" s="111"/>
      <c r="U1034" s="32">
        <f t="shared" si="264"/>
        <v>0</v>
      </c>
      <c r="V1034" s="280">
        <v>4</v>
      </c>
      <c r="W1034" s="133" t="s">
        <v>249</v>
      </c>
      <c r="X1034" s="217"/>
      <c r="Y1034" s="294">
        <v>47239</v>
      </c>
      <c r="Z1034" s="178"/>
    </row>
    <row r="1035" spans="1:26" s="44" customFormat="1" ht="12.75" customHeight="1">
      <c r="A1035" s="309" t="s">
        <v>2173</v>
      </c>
      <c r="B1035" s="310"/>
      <c r="C1035" s="310">
        <v>1024417</v>
      </c>
      <c r="D1035" s="311">
        <v>5999100029460</v>
      </c>
      <c r="E1035" s="318">
        <v>84003010020</v>
      </c>
      <c r="F1035" s="315">
        <v>2106909200</v>
      </c>
      <c r="G1035" s="129" t="s">
        <v>89</v>
      </c>
      <c r="H1035" s="327" t="s">
        <v>788</v>
      </c>
      <c r="I1035" s="337" t="s">
        <v>381</v>
      </c>
      <c r="J1035" s="316" t="s">
        <v>486</v>
      </c>
      <c r="K1035" s="43"/>
      <c r="L1035" s="15">
        <v>13</v>
      </c>
      <c r="M1035" s="206">
        <v>21.227848767123287</v>
      </c>
      <c r="N1035" s="73"/>
      <c r="O1035" s="197">
        <f t="shared" si="259"/>
        <v>900.06078772602746</v>
      </c>
      <c r="P1035" s="174">
        <v>1.25</v>
      </c>
      <c r="Q1035" s="174">
        <f t="shared" si="265"/>
        <v>21.227848767123287</v>
      </c>
      <c r="R1035" s="173">
        <f t="shared" si="268"/>
        <v>1125.0759846575343</v>
      </c>
      <c r="S1035" s="173">
        <f t="shared" si="267"/>
        <v>225.01519693150681</v>
      </c>
      <c r="T1035" s="111"/>
      <c r="U1035" s="32">
        <f t="shared" si="264"/>
        <v>0</v>
      </c>
      <c r="V1035" s="280">
        <v>2</v>
      </c>
      <c r="W1035" s="133" t="s">
        <v>249</v>
      </c>
      <c r="X1035" s="215"/>
      <c r="Y1035" s="20">
        <v>47178</v>
      </c>
      <c r="Z1035" s="178"/>
    </row>
    <row r="1036" spans="1:26" s="44" customFormat="1" ht="12.75" customHeight="1">
      <c r="A1036" s="309" t="s">
        <v>2174</v>
      </c>
      <c r="B1036" s="310">
        <v>81135046</v>
      </c>
      <c r="C1036" s="310">
        <v>999146</v>
      </c>
      <c r="D1036" s="311">
        <v>5999100004368</v>
      </c>
      <c r="E1036" s="318">
        <v>84004010100</v>
      </c>
      <c r="F1036" s="315">
        <v>2106905900</v>
      </c>
      <c r="G1036" s="129" t="s">
        <v>89</v>
      </c>
      <c r="H1036" s="327" t="s">
        <v>788</v>
      </c>
      <c r="I1036" s="337" t="s">
        <v>150</v>
      </c>
      <c r="J1036" s="105" t="s">
        <v>560</v>
      </c>
      <c r="K1036" s="43" t="s">
        <v>83</v>
      </c>
      <c r="L1036" s="15">
        <v>16</v>
      </c>
      <c r="M1036" s="206">
        <v>25.597676712328767</v>
      </c>
      <c r="N1036" s="73"/>
      <c r="O1036" s="197">
        <f t="shared" si="259"/>
        <v>1085.3414926027397</v>
      </c>
      <c r="P1036" s="174">
        <v>1.25</v>
      </c>
      <c r="Q1036" s="174">
        <f t="shared" si="265"/>
        <v>25.597676712328767</v>
      </c>
      <c r="R1036" s="173">
        <f t="shared" si="268"/>
        <v>1356.6768657534246</v>
      </c>
      <c r="S1036" s="173">
        <f t="shared" si="267"/>
        <v>271.33537315068497</v>
      </c>
      <c r="T1036" s="111"/>
      <c r="U1036" s="32">
        <f t="shared" si="264"/>
        <v>0</v>
      </c>
      <c r="V1036" s="280">
        <v>3</v>
      </c>
      <c r="W1036" s="155" t="s">
        <v>253</v>
      </c>
      <c r="X1036" s="215"/>
      <c r="Y1036" s="294">
        <v>46419</v>
      </c>
      <c r="Z1036" s="177"/>
    </row>
    <row r="1037" spans="1:26" s="47" customFormat="1" ht="12.75" customHeight="1">
      <c r="A1037" s="309" t="s">
        <v>2175</v>
      </c>
      <c r="B1037" s="314"/>
      <c r="C1037" s="314">
        <v>1024418</v>
      </c>
      <c r="D1037" s="311">
        <v>5999100029750</v>
      </c>
      <c r="E1037" s="309">
        <v>84007020020</v>
      </c>
      <c r="F1037" s="315">
        <v>2106909200</v>
      </c>
      <c r="G1037" s="129" t="s">
        <v>89</v>
      </c>
      <c r="H1037" s="327" t="s">
        <v>788</v>
      </c>
      <c r="I1037" s="337" t="s">
        <v>181</v>
      </c>
      <c r="J1037" s="104" t="s">
        <v>480</v>
      </c>
      <c r="K1037" s="43"/>
      <c r="L1037" s="290">
        <v>25</v>
      </c>
      <c r="M1037" s="206">
        <v>33.182807671232872</v>
      </c>
      <c r="N1037" s="73"/>
      <c r="O1037" s="197">
        <f t="shared" si="259"/>
        <v>1406.9510452602738</v>
      </c>
      <c r="P1037" s="174">
        <v>1.25</v>
      </c>
      <c r="Q1037" s="174">
        <f>M1037*0.8*P1037</f>
        <v>33.182807671232872</v>
      </c>
      <c r="R1037" s="173">
        <f t="shared" si="268"/>
        <v>1758.6888065753421</v>
      </c>
      <c r="S1037" s="173">
        <f>R1037-O1037</f>
        <v>351.73776131506838</v>
      </c>
      <c r="T1037" s="153"/>
      <c r="U1037" s="32">
        <f t="shared" si="264"/>
        <v>0</v>
      </c>
      <c r="V1037" s="280">
        <v>4</v>
      </c>
      <c r="W1037" s="137"/>
      <c r="X1037" s="215"/>
      <c r="Y1037" s="20">
        <v>47209</v>
      </c>
      <c r="Z1037" s="20"/>
    </row>
    <row r="1038" spans="1:26" s="44" customFormat="1" ht="12.75" customHeight="1">
      <c r="A1038" s="309" t="s">
        <v>2176</v>
      </c>
      <c r="B1038" s="310"/>
      <c r="C1038" s="310">
        <v>1024419</v>
      </c>
      <c r="D1038" s="311">
        <v>5999100032545</v>
      </c>
      <c r="E1038" s="318">
        <v>84002010020</v>
      </c>
      <c r="F1038" s="315">
        <v>2106909200</v>
      </c>
      <c r="G1038" s="129" t="s">
        <v>89</v>
      </c>
      <c r="H1038" s="327" t="s">
        <v>788</v>
      </c>
      <c r="I1038" s="338" t="s">
        <v>1237</v>
      </c>
      <c r="J1038" s="316" t="s">
        <v>486</v>
      </c>
      <c r="K1038" s="43"/>
      <c r="L1038" s="15">
        <v>13</v>
      </c>
      <c r="M1038" s="206">
        <v>19.491780821917811</v>
      </c>
      <c r="N1038" s="81"/>
      <c r="O1038" s="197">
        <f t="shared" si="259"/>
        <v>826.45150684931525</v>
      </c>
      <c r="P1038" s="174">
        <v>1.3</v>
      </c>
      <c r="Q1038" s="174">
        <f t="shared" si="265"/>
        <v>20.271452054794526</v>
      </c>
      <c r="R1038" s="173">
        <f t="shared" si="268"/>
        <v>1074.3869589041099</v>
      </c>
      <c r="S1038" s="173">
        <f t="shared" si="267"/>
        <v>247.93545205479461</v>
      </c>
      <c r="T1038" s="111"/>
      <c r="U1038" s="32">
        <f t="shared" si="264"/>
        <v>0</v>
      </c>
      <c r="V1038" s="280">
        <v>2</v>
      </c>
      <c r="W1038" s="134" t="s">
        <v>250</v>
      </c>
      <c r="X1038" s="217"/>
      <c r="Y1038" s="294">
        <v>47178</v>
      </c>
      <c r="Z1038" s="199"/>
    </row>
    <row r="1039" spans="1:26" s="44" customFormat="1" ht="12.75" customHeight="1">
      <c r="A1039" s="309" t="s">
        <v>2177</v>
      </c>
      <c r="B1039" s="310"/>
      <c r="C1039" s="310">
        <v>1022181</v>
      </c>
      <c r="D1039" s="311">
        <v>5999100024175</v>
      </c>
      <c r="E1039" s="318">
        <v>82038010200</v>
      </c>
      <c r="F1039" s="315">
        <v>2106909200</v>
      </c>
      <c r="G1039" s="129" t="s">
        <v>89</v>
      </c>
      <c r="H1039" s="28" t="s">
        <v>238</v>
      </c>
      <c r="I1039" s="339" t="s">
        <v>979</v>
      </c>
      <c r="J1039" s="105" t="s">
        <v>624</v>
      </c>
      <c r="K1039" s="43" t="s">
        <v>980</v>
      </c>
      <c r="L1039" s="15">
        <v>12</v>
      </c>
      <c r="M1039" s="206">
        <v>28.598340821917812</v>
      </c>
      <c r="N1039" s="76"/>
      <c r="O1039" s="197">
        <f t="shared" si="259"/>
        <v>1212.5696508493154</v>
      </c>
      <c r="P1039" s="174">
        <v>1.25</v>
      </c>
      <c r="Q1039" s="174">
        <f t="shared" si="265"/>
        <v>28.598340821917816</v>
      </c>
      <c r="R1039" s="173">
        <f t="shared" si="268"/>
        <v>1515.7120635616443</v>
      </c>
      <c r="S1039" s="173">
        <f t="shared" si="267"/>
        <v>303.14241271232891</v>
      </c>
      <c r="T1039" s="153"/>
      <c r="U1039" s="32">
        <f t="shared" si="264"/>
        <v>0</v>
      </c>
      <c r="V1039" s="280">
        <v>12</v>
      </c>
      <c r="W1039" s="137"/>
      <c r="X1039" s="215"/>
      <c r="Y1039" s="20">
        <v>47027</v>
      </c>
      <c r="Z1039" s="178"/>
    </row>
    <row r="1040" spans="1:26" s="44" customFormat="1" ht="12.75" customHeight="1">
      <c r="A1040" s="309" t="s">
        <v>2178</v>
      </c>
      <c r="B1040" s="310"/>
      <c r="C1040" s="310">
        <v>1022182</v>
      </c>
      <c r="D1040" s="311">
        <v>5999100024168</v>
      </c>
      <c r="E1040" s="318">
        <v>82038010100</v>
      </c>
      <c r="F1040" s="315">
        <v>2106909200</v>
      </c>
      <c r="G1040" s="129" t="s">
        <v>89</v>
      </c>
      <c r="H1040" s="28" t="s">
        <v>238</v>
      </c>
      <c r="I1040" s="339" t="s">
        <v>979</v>
      </c>
      <c r="J1040" s="105" t="s">
        <v>624</v>
      </c>
      <c r="K1040" s="43" t="s">
        <v>85</v>
      </c>
      <c r="L1040" s="15">
        <v>12</v>
      </c>
      <c r="M1040" s="206">
        <v>28.598340821917812</v>
      </c>
      <c r="N1040" s="76"/>
      <c r="O1040" s="197">
        <f t="shared" si="259"/>
        <v>1212.5696508493154</v>
      </c>
      <c r="P1040" s="174">
        <v>1.25</v>
      </c>
      <c r="Q1040" s="174">
        <f t="shared" si="265"/>
        <v>28.598340821917816</v>
      </c>
      <c r="R1040" s="173">
        <f t="shared" si="268"/>
        <v>1515.7120635616443</v>
      </c>
      <c r="S1040" s="173">
        <f t="shared" si="267"/>
        <v>303.14241271232891</v>
      </c>
      <c r="T1040" s="153"/>
      <c r="U1040" s="32">
        <f t="shared" si="264"/>
        <v>0</v>
      </c>
      <c r="V1040" s="280">
        <v>5</v>
      </c>
      <c r="W1040" s="137"/>
      <c r="X1040" s="215"/>
      <c r="Y1040" s="20">
        <v>46997</v>
      </c>
      <c r="Z1040" s="178"/>
    </row>
    <row r="1041" spans="1:26" s="44" customFormat="1" ht="12.75" customHeight="1">
      <c r="A1041" s="309" t="s">
        <v>2179</v>
      </c>
      <c r="B1041" s="310"/>
      <c r="C1041" s="310">
        <v>999147</v>
      </c>
      <c r="D1041" s="311">
        <v>5999100033818</v>
      </c>
      <c r="E1041" s="318">
        <v>82009010020</v>
      </c>
      <c r="F1041" s="315">
        <v>2106909200</v>
      </c>
      <c r="G1041" s="129" t="s">
        <v>89</v>
      </c>
      <c r="H1041" s="81" t="s">
        <v>238</v>
      </c>
      <c r="I1041" s="339" t="s">
        <v>407</v>
      </c>
      <c r="J1041" s="105" t="s">
        <v>532</v>
      </c>
      <c r="K1041" s="43"/>
      <c r="L1041" s="15">
        <v>6</v>
      </c>
      <c r="M1041" s="206">
        <v>58.735232876712338</v>
      </c>
      <c r="N1041" s="73"/>
      <c r="O1041" s="197">
        <f t="shared" si="259"/>
        <v>2490.3738739726032</v>
      </c>
      <c r="P1041" s="174">
        <v>1.2</v>
      </c>
      <c r="Q1041" s="174">
        <f t="shared" ref="Q1041:Q1063" si="273">M1041*0.8*P1041</f>
        <v>56.385823561643846</v>
      </c>
      <c r="R1041" s="173">
        <f t="shared" si="268"/>
        <v>2988.4486487671238</v>
      </c>
      <c r="S1041" s="173">
        <f t="shared" si="267"/>
        <v>498.07477479452064</v>
      </c>
      <c r="T1041" s="111"/>
      <c r="U1041" s="32">
        <f t="shared" si="264"/>
        <v>0</v>
      </c>
      <c r="V1041" s="280">
        <v>17</v>
      </c>
      <c r="W1041" s="155" t="s">
        <v>253</v>
      </c>
      <c r="X1041" s="215"/>
      <c r="Y1041" s="20">
        <v>47239</v>
      </c>
      <c r="Z1041" s="178"/>
    </row>
    <row r="1042" spans="1:26" s="44" customFormat="1" ht="12.75" customHeight="1">
      <c r="A1042" s="309" t="s">
        <v>2180</v>
      </c>
      <c r="B1042" s="310">
        <v>80998840</v>
      </c>
      <c r="C1042" s="310">
        <v>999109</v>
      </c>
      <c r="D1042" s="311">
        <v>5999100033832</v>
      </c>
      <c r="E1042" s="318">
        <v>82009030020</v>
      </c>
      <c r="F1042" s="315">
        <v>2106909200</v>
      </c>
      <c r="G1042" s="129" t="s">
        <v>89</v>
      </c>
      <c r="H1042" s="81" t="s">
        <v>238</v>
      </c>
      <c r="I1042" s="339" t="s">
        <v>407</v>
      </c>
      <c r="J1042" s="104" t="s">
        <v>490</v>
      </c>
      <c r="K1042" s="43"/>
      <c r="L1042" s="15">
        <v>12</v>
      </c>
      <c r="M1042" s="206">
        <v>21.227848767123287</v>
      </c>
      <c r="N1042" s="73"/>
      <c r="O1042" s="197">
        <f t="shared" si="259"/>
        <v>900.06078772602746</v>
      </c>
      <c r="P1042" s="174">
        <v>1.25</v>
      </c>
      <c r="Q1042" s="174">
        <f t="shared" si="273"/>
        <v>21.227848767123287</v>
      </c>
      <c r="R1042" s="173">
        <f t="shared" si="268"/>
        <v>1125.0759846575343</v>
      </c>
      <c r="S1042" s="173">
        <f t="shared" si="267"/>
        <v>225.01519693150681</v>
      </c>
      <c r="T1042" s="111"/>
      <c r="U1042" s="32">
        <f t="shared" si="264"/>
        <v>0</v>
      </c>
      <c r="V1042" s="280" t="s">
        <v>4119</v>
      </c>
      <c r="W1042" s="155" t="s">
        <v>253</v>
      </c>
      <c r="X1042" s="215"/>
      <c r="Y1042" s="294">
        <v>47088</v>
      </c>
      <c r="Z1042" s="178"/>
    </row>
    <row r="1043" spans="1:26" s="44" customFormat="1" ht="12.75" customHeight="1">
      <c r="A1043" s="309" t="s">
        <v>2181</v>
      </c>
      <c r="B1043" s="310">
        <v>80998841</v>
      </c>
      <c r="C1043" s="310"/>
      <c r="D1043" s="311">
        <v>5999100033825</v>
      </c>
      <c r="E1043" s="318">
        <v>82009020020</v>
      </c>
      <c r="F1043" s="315">
        <v>2106909200</v>
      </c>
      <c r="G1043" s="129" t="s">
        <v>89</v>
      </c>
      <c r="H1043" s="81" t="s">
        <v>238</v>
      </c>
      <c r="I1043" s="339" t="s">
        <v>407</v>
      </c>
      <c r="J1043" s="104" t="s">
        <v>493</v>
      </c>
      <c r="K1043" s="43"/>
      <c r="L1043" s="15">
        <v>6</v>
      </c>
      <c r="M1043" s="206">
        <v>36.207932054794519</v>
      </c>
      <c r="N1043" s="73"/>
      <c r="O1043" s="197">
        <f t="shared" si="259"/>
        <v>1535.2163191232876</v>
      </c>
      <c r="P1043" s="174">
        <v>1.25</v>
      </c>
      <c r="Q1043" s="174">
        <f t="shared" si="273"/>
        <v>36.207932054794519</v>
      </c>
      <c r="R1043" s="173">
        <f t="shared" si="268"/>
        <v>1919.0203989041095</v>
      </c>
      <c r="S1043" s="173">
        <f t="shared" si="267"/>
        <v>383.80407978082189</v>
      </c>
      <c r="T1043" s="111"/>
      <c r="U1043" s="32">
        <f t="shared" si="264"/>
        <v>0</v>
      </c>
      <c r="V1043" s="280">
        <v>12</v>
      </c>
      <c r="W1043" s="155" t="s">
        <v>253</v>
      </c>
      <c r="X1043" s="215"/>
      <c r="Y1043" s="20">
        <v>47239</v>
      </c>
      <c r="Z1043" s="178"/>
    </row>
    <row r="1044" spans="1:26" s="44" customFormat="1" ht="12.75" customHeight="1">
      <c r="A1044" s="309" t="s">
        <v>2182</v>
      </c>
      <c r="B1044" s="310"/>
      <c r="C1044" s="310">
        <v>1022183</v>
      </c>
      <c r="D1044" s="311">
        <v>5999100024113</v>
      </c>
      <c r="E1044" s="318">
        <v>85008020220</v>
      </c>
      <c r="F1044" s="315">
        <v>2106909200</v>
      </c>
      <c r="G1044" s="129" t="s">
        <v>89</v>
      </c>
      <c r="H1044" s="81" t="s">
        <v>238</v>
      </c>
      <c r="I1044" s="339" t="s">
        <v>267</v>
      </c>
      <c r="J1044" s="104" t="s">
        <v>640</v>
      </c>
      <c r="K1044" s="43" t="s">
        <v>62</v>
      </c>
      <c r="L1044" s="15">
        <v>6</v>
      </c>
      <c r="M1044" s="206">
        <v>31.103684383561642</v>
      </c>
      <c r="N1044" s="73"/>
      <c r="O1044" s="197">
        <f t="shared" ref="O1044:O1107" si="274">(M1044+M1044*N1044)*$Y$3*(1-$Y$2/100)</f>
        <v>1318.7962178630137</v>
      </c>
      <c r="P1044" s="174">
        <v>1.25</v>
      </c>
      <c r="Q1044" s="174">
        <f t="shared" si="273"/>
        <v>31.103684383561646</v>
      </c>
      <c r="R1044" s="173">
        <f t="shared" si="268"/>
        <v>1648.4952723287672</v>
      </c>
      <c r="S1044" s="173">
        <f t="shared" si="267"/>
        <v>329.69905446575353</v>
      </c>
      <c r="T1044" s="153"/>
      <c r="U1044" s="32">
        <f t="shared" si="264"/>
        <v>0</v>
      </c>
      <c r="V1044" s="280">
        <v>2</v>
      </c>
      <c r="W1044" s="134" t="s">
        <v>250</v>
      </c>
      <c r="X1044" s="215"/>
      <c r="Y1044" s="20">
        <v>47150</v>
      </c>
      <c r="Z1044" s="178"/>
    </row>
    <row r="1045" spans="1:26" s="44" customFormat="1" ht="12.75" customHeight="1">
      <c r="A1045" s="309" t="s">
        <v>2183</v>
      </c>
      <c r="B1045" s="310"/>
      <c r="C1045" s="310">
        <v>1022184</v>
      </c>
      <c r="D1045" s="311">
        <v>5999100024151</v>
      </c>
      <c r="E1045" s="318">
        <v>85008020120</v>
      </c>
      <c r="F1045" s="315">
        <v>2106909200</v>
      </c>
      <c r="G1045" s="129" t="s">
        <v>89</v>
      </c>
      <c r="H1045" s="81" t="s">
        <v>238</v>
      </c>
      <c r="I1045" s="339" t="s">
        <v>267</v>
      </c>
      <c r="J1045" s="104" t="s">
        <v>640</v>
      </c>
      <c r="K1045" s="43" t="s">
        <v>184</v>
      </c>
      <c r="L1045" s="15">
        <v>6</v>
      </c>
      <c r="M1045" s="206">
        <v>31.103684383561642</v>
      </c>
      <c r="N1045" s="73"/>
      <c r="O1045" s="197">
        <f t="shared" si="274"/>
        <v>1318.7962178630137</v>
      </c>
      <c r="P1045" s="174">
        <v>1.25</v>
      </c>
      <c r="Q1045" s="174">
        <f t="shared" si="273"/>
        <v>31.103684383561646</v>
      </c>
      <c r="R1045" s="173">
        <f t="shared" si="268"/>
        <v>1648.4952723287672</v>
      </c>
      <c r="S1045" s="173">
        <f t="shared" si="267"/>
        <v>329.69905446575353</v>
      </c>
      <c r="T1045" s="153"/>
      <c r="U1045" s="32">
        <f t="shared" si="264"/>
        <v>0</v>
      </c>
      <c r="V1045" s="280">
        <v>5</v>
      </c>
      <c r="W1045" s="133" t="s">
        <v>249</v>
      </c>
      <c r="X1045" s="215"/>
      <c r="Y1045" s="20">
        <v>47058</v>
      </c>
      <c r="Z1045" s="178"/>
    </row>
    <row r="1046" spans="1:26" s="44" customFormat="1" ht="12.75" customHeight="1">
      <c r="A1046" s="309" t="s">
        <v>2184</v>
      </c>
      <c r="B1046" s="310"/>
      <c r="C1046" s="310">
        <v>1022185</v>
      </c>
      <c r="D1046" s="311">
        <v>5999100024144</v>
      </c>
      <c r="E1046" s="318">
        <v>85008020520</v>
      </c>
      <c r="F1046" s="315">
        <v>2106909200</v>
      </c>
      <c r="G1046" s="129" t="s">
        <v>89</v>
      </c>
      <c r="H1046" s="81" t="s">
        <v>238</v>
      </c>
      <c r="I1046" s="339" t="s">
        <v>267</v>
      </c>
      <c r="J1046" s="104" t="s">
        <v>640</v>
      </c>
      <c r="K1046" s="43" t="s">
        <v>66</v>
      </c>
      <c r="L1046" s="15">
        <v>6</v>
      </c>
      <c r="M1046" s="206">
        <v>31.103684383561642</v>
      </c>
      <c r="N1046" s="73"/>
      <c r="O1046" s="197">
        <f t="shared" si="274"/>
        <v>1318.7962178630137</v>
      </c>
      <c r="P1046" s="174">
        <v>1.25</v>
      </c>
      <c r="Q1046" s="174">
        <f t="shared" si="273"/>
        <v>31.103684383561646</v>
      </c>
      <c r="R1046" s="173">
        <f t="shared" si="268"/>
        <v>1648.4952723287672</v>
      </c>
      <c r="S1046" s="173">
        <f t="shared" si="267"/>
        <v>329.69905446575353</v>
      </c>
      <c r="T1046" s="153"/>
      <c r="U1046" s="32">
        <f t="shared" si="264"/>
        <v>0</v>
      </c>
      <c r="V1046" s="280">
        <v>5</v>
      </c>
      <c r="W1046" s="133" t="s">
        <v>249</v>
      </c>
      <c r="X1046" s="215"/>
      <c r="Y1046" s="20">
        <v>47058</v>
      </c>
      <c r="Z1046" s="178"/>
    </row>
    <row r="1047" spans="1:26" s="44" customFormat="1" ht="12.75" customHeight="1">
      <c r="A1047" s="309" t="s">
        <v>2185</v>
      </c>
      <c r="B1047" s="310"/>
      <c r="C1047" s="310">
        <v>1022187</v>
      </c>
      <c r="D1047" s="311">
        <v>5999100024120</v>
      </c>
      <c r="E1047" s="318">
        <v>85008020320</v>
      </c>
      <c r="F1047" s="315">
        <v>2106909200</v>
      </c>
      <c r="G1047" s="129" t="s">
        <v>89</v>
      </c>
      <c r="H1047" s="81" t="s">
        <v>238</v>
      </c>
      <c r="I1047" s="339" t="s">
        <v>267</v>
      </c>
      <c r="J1047" s="104" t="s">
        <v>640</v>
      </c>
      <c r="K1047" s="43" t="s">
        <v>986</v>
      </c>
      <c r="L1047" s="15">
        <v>6</v>
      </c>
      <c r="M1047" s="206">
        <v>31.103684383561642</v>
      </c>
      <c r="N1047" s="73"/>
      <c r="O1047" s="197">
        <f t="shared" si="274"/>
        <v>1318.7962178630137</v>
      </c>
      <c r="P1047" s="174">
        <v>1.25</v>
      </c>
      <c r="Q1047" s="174">
        <f t="shared" si="273"/>
        <v>31.103684383561646</v>
      </c>
      <c r="R1047" s="173">
        <f t="shared" si="268"/>
        <v>1648.4952723287672</v>
      </c>
      <c r="S1047" s="173">
        <f t="shared" si="267"/>
        <v>329.69905446575353</v>
      </c>
      <c r="T1047" s="153"/>
      <c r="U1047" s="32">
        <f t="shared" si="264"/>
        <v>0</v>
      </c>
      <c r="V1047" s="280">
        <v>7</v>
      </c>
      <c r="W1047" s="133" t="s">
        <v>249</v>
      </c>
      <c r="X1047" s="215"/>
      <c r="Y1047" s="294">
        <v>47058</v>
      </c>
      <c r="Z1047" s="178"/>
    </row>
    <row r="1048" spans="1:26" s="44" customFormat="1" ht="12.75" customHeight="1">
      <c r="A1048" s="309" t="s">
        <v>2186</v>
      </c>
      <c r="B1048" s="310">
        <v>81154243</v>
      </c>
      <c r="C1048" s="310">
        <v>999148</v>
      </c>
      <c r="D1048" s="311">
        <v>5999100027664</v>
      </c>
      <c r="E1048" s="318">
        <v>82006010120</v>
      </c>
      <c r="F1048" s="315">
        <v>2106905900</v>
      </c>
      <c r="G1048" s="129" t="s">
        <v>89</v>
      </c>
      <c r="H1048" s="92" t="s">
        <v>238</v>
      </c>
      <c r="I1048" s="339" t="s">
        <v>1293</v>
      </c>
      <c r="J1048" s="105" t="s">
        <v>568</v>
      </c>
      <c r="K1048" s="43" t="s">
        <v>6</v>
      </c>
      <c r="L1048" s="15">
        <v>8</v>
      </c>
      <c r="M1048" s="206">
        <v>29.42876712328767</v>
      </c>
      <c r="N1048" s="73"/>
      <c r="O1048" s="197">
        <f t="shared" si="274"/>
        <v>1247.7797260273974</v>
      </c>
      <c r="P1048" s="174">
        <v>1.25</v>
      </c>
      <c r="Q1048" s="174">
        <f t="shared" si="273"/>
        <v>29.42876712328767</v>
      </c>
      <c r="R1048" s="173">
        <f t="shared" si="268"/>
        <v>1559.7246575342465</v>
      </c>
      <c r="S1048" s="173">
        <f t="shared" si="267"/>
        <v>311.94493150684912</v>
      </c>
      <c r="T1048" s="111"/>
      <c r="U1048" s="32">
        <f t="shared" si="264"/>
        <v>0</v>
      </c>
      <c r="V1048" s="280"/>
      <c r="W1048" s="135" t="s">
        <v>252</v>
      </c>
      <c r="X1048" s="215"/>
      <c r="Y1048" s="294"/>
      <c r="Z1048" s="199"/>
    </row>
    <row r="1049" spans="1:26" s="44" customFormat="1" ht="12.75" customHeight="1">
      <c r="A1049" s="309" t="s">
        <v>2187</v>
      </c>
      <c r="B1049" s="310"/>
      <c r="C1049" s="310">
        <v>1022186</v>
      </c>
      <c r="D1049" s="311">
        <v>5999100036741</v>
      </c>
      <c r="E1049" s="318">
        <v>82018010220</v>
      </c>
      <c r="F1049" s="315">
        <v>2106909200</v>
      </c>
      <c r="G1049" s="129" t="s">
        <v>89</v>
      </c>
      <c r="H1049" s="81" t="s">
        <v>238</v>
      </c>
      <c r="I1049" s="339" t="s">
        <v>57</v>
      </c>
      <c r="J1049" s="105" t="s">
        <v>603</v>
      </c>
      <c r="K1049" s="43" t="s">
        <v>62</v>
      </c>
      <c r="L1049" s="15">
        <v>6</v>
      </c>
      <c r="M1049" s="206">
        <v>26.851877260273969</v>
      </c>
      <c r="N1049" s="73"/>
      <c r="O1049" s="197">
        <f t="shared" si="274"/>
        <v>1138.5195958356164</v>
      </c>
      <c r="P1049" s="174">
        <v>1.25</v>
      </c>
      <c r="Q1049" s="174">
        <f t="shared" si="273"/>
        <v>26.851877260273973</v>
      </c>
      <c r="R1049" s="173">
        <f t="shared" si="268"/>
        <v>1423.1494947945205</v>
      </c>
      <c r="S1049" s="173">
        <f t="shared" si="267"/>
        <v>284.62989895890405</v>
      </c>
      <c r="T1049" s="111"/>
      <c r="U1049" s="32">
        <f t="shared" si="264"/>
        <v>0</v>
      </c>
      <c r="V1049" s="280">
        <v>8</v>
      </c>
      <c r="W1049" s="134" t="s">
        <v>250</v>
      </c>
      <c r="X1049" s="215"/>
      <c r="Y1049" s="20">
        <v>47209</v>
      </c>
      <c r="Z1049" s="178"/>
    </row>
    <row r="1050" spans="1:26" s="44" customFormat="1" ht="12.75" customHeight="1">
      <c r="A1050" s="309" t="s">
        <v>2188</v>
      </c>
      <c r="B1050" s="310"/>
      <c r="C1050" s="310">
        <v>1022188</v>
      </c>
      <c r="D1050" s="311">
        <v>5999100036734</v>
      </c>
      <c r="E1050" s="318">
        <v>82018010120</v>
      </c>
      <c r="F1050" s="315">
        <v>2106909200</v>
      </c>
      <c r="G1050" s="129" t="s">
        <v>89</v>
      </c>
      <c r="H1050" s="81" t="s">
        <v>238</v>
      </c>
      <c r="I1050" s="339" t="s">
        <v>57</v>
      </c>
      <c r="J1050" s="105" t="s">
        <v>603</v>
      </c>
      <c r="K1050" s="43" t="s">
        <v>78</v>
      </c>
      <c r="L1050" s="15">
        <v>6</v>
      </c>
      <c r="M1050" s="206">
        <v>26.851877260273969</v>
      </c>
      <c r="N1050" s="73"/>
      <c r="O1050" s="197">
        <f t="shared" si="274"/>
        <v>1138.5195958356164</v>
      </c>
      <c r="P1050" s="174">
        <v>1.25</v>
      </c>
      <c r="Q1050" s="174">
        <f t="shared" si="273"/>
        <v>26.851877260273973</v>
      </c>
      <c r="R1050" s="173">
        <f t="shared" si="268"/>
        <v>1423.1494947945205</v>
      </c>
      <c r="S1050" s="173">
        <f t="shared" si="267"/>
        <v>284.62989895890405</v>
      </c>
      <c r="T1050" s="111"/>
      <c r="U1050" s="32">
        <f t="shared" si="264"/>
        <v>0</v>
      </c>
      <c r="V1050" s="280">
        <v>7</v>
      </c>
      <c r="W1050" s="134" t="s">
        <v>250</v>
      </c>
      <c r="X1050" s="215"/>
      <c r="Y1050" s="20">
        <v>47209</v>
      </c>
      <c r="Z1050" s="178"/>
    </row>
    <row r="1051" spans="1:26" s="44" customFormat="1" ht="12.75" customHeight="1">
      <c r="A1051" s="309" t="s">
        <v>2189</v>
      </c>
      <c r="B1051" s="310"/>
      <c r="C1051" s="310">
        <v>1022189</v>
      </c>
      <c r="D1051" s="311">
        <v>5999100032620</v>
      </c>
      <c r="E1051" s="318">
        <v>85006010120</v>
      </c>
      <c r="F1051" s="315">
        <v>2106909200</v>
      </c>
      <c r="G1051" s="129" t="s">
        <v>89</v>
      </c>
      <c r="H1051" s="81" t="s">
        <v>238</v>
      </c>
      <c r="I1051" s="339" t="s">
        <v>70</v>
      </c>
      <c r="J1051" s="105" t="s">
        <v>641</v>
      </c>
      <c r="K1051" s="43" t="s">
        <v>71</v>
      </c>
      <c r="L1051" s="15">
        <v>6</v>
      </c>
      <c r="M1051" s="206">
        <v>27.548383561643831</v>
      </c>
      <c r="N1051" s="73"/>
      <c r="O1051" s="197">
        <f t="shared" si="274"/>
        <v>1168.0514630136984</v>
      </c>
      <c r="P1051" s="174">
        <v>1.25</v>
      </c>
      <c r="Q1051" s="174">
        <f t="shared" si="273"/>
        <v>27.548383561643831</v>
      </c>
      <c r="R1051" s="173">
        <f t="shared" si="268"/>
        <v>1460.064328767123</v>
      </c>
      <c r="S1051" s="173">
        <f t="shared" si="267"/>
        <v>292.01286575342465</v>
      </c>
      <c r="T1051" s="111"/>
      <c r="U1051" s="32">
        <f t="shared" si="264"/>
        <v>0</v>
      </c>
      <c r="V1051" s="280">
        <v>12</v>
      </c>
      <c r="W1051" s="134" t="s">
        <v>250</v>
      </c>
      <c r="X1051" s="215"/>
      <c r="Y1051" s="20">
        <v>47209</v>
      </c>
      <c r="Z1051" s="178"/>
    </row>
    <row r="1052" spans="1:26" s="44" customFormat="1" ht="12.75" customHeight="1">
      <c r="A1052" s="309" t="s">
        <v>2190</v>
      </c>
      <c r="B1052" s="310"/>
      <c r="C1052" s="310">
        <v>1022190</v>
      </c>
      <c r="D1052" s="311">
        <v>5999100032637</v>
      </c>
      <c r="E1052" s="318">
        <v>85006010220</v>
      </c>
      <c r="F1052" s="315">
        <v>2106909200</v>
      </c>
      <c r="G1052" s="129" t="s">
        <v>89</v>
      </c>
      <c r="H1052" s="81" t="s">
        <v>238</v>
      </c>
      <c r="I1052" s="339" t="s">
        <v>70</v>
      </c>
      <c r="J1052" s="105" t="s">
        <v>641</v>
      </c>
      <c r="K1052" s="43" t="s">
        <v>72</v>
      </c>
      <c r="L1052" s="15">
        <v>6</v>
      </c>
      <c r="M1052" s="206">
        <v>27.548383561643831</v>
      </c>
      <c r="N1052" s="73"/>
      <c r="O1052" s="197">
        <f t="shared" si="274"/>
        <v>1168.0514630136984</v>
      </c>
      <c r="P1052" s="174">
        <v>1.25</v>
      </c>
      <c r="Q1052" s="174">
        <f t="shared" si="273"/>
        <v>27.548383561643831</v>
      </c>
      <c r="R1052" s="173">
        <f t="shared" si="268"/>
        <v>1460.064328767123</v>
      </c>
      <c r="S1052" s="173">
        <f t="shared" si="267"/>
        <v>292.01286575342465</v>
      </c>
      <c r="T1052" s="111"/>
      <c r="U1052" s="32">
        <f t="shared" si="264"/>
        <v>0</v>
      </c>
      <c r="V1052" s="280">
        <v>9</v>
      </c>
      <c r="W1052" s="134" t="s">
        <v>250</v>
      </c>
      <c r="X1052" s="215"/>
      <c r="Y1052" s="20">
        <v>47239</v>
      </c>
      <c r="Z1052" s="178"/>
    </row>
    <row r="1053" spans="1:26" s="47" customFormat="1" ht="12.75" customHeight="1">
      <c r="A1053" s="309" t="s">
        <v>2191</v>
      </c>
      <c r="B1053" s="314"/>
      <c r="C1053" s="314">
        <v>1022191</v>
      </c>
      <c r="D1053" s="311">
        <v>5999100029705</v>
      </c>
      <c r="E1053" s="309">
        <v>82005030020</v>
      </c>
      <c r="F1053" s="315">
        <v>2106909200</v>
      </c>
      <c r="G1053" s="129" t="s">
        <v>89</v>
      </c>
      <c r="H1053" s="327" t="s">
        <v>158</v>
      </c>
      <c r="I1053" s="339" t="s">
        <v>1243</v>
      </c>
      <c r="J1053" s="104" t="s">
        <v>489</v>
      </c>
      <c r="K1053" s="43"/>
      <c r="L1053" s="290">
        <v>12</v>
      </c>
      <c r="M1053" s="206">
        <v>18.624052602739731</v>
      </c>
      <c r="N1053" s="73"/>
      <c r="O1053" s="197">
        <f t="shared" si="274"/>
        <v>789.65983035616455</v>
      </c>
      <c r="P1053" s="174">
        <v>1.3</v>
      </c>
      <c r="Q1053" s="174">
        <f>M1053*0.8*P1053</f>
        <v>19.36901470684932</v>
      </c>
      <c r="R1053" s="173">
        <f t="shared" si="268"/>
        <v>1026.557779463014</v>
      </c>
      <c r="S1053" s="173">
        <f>R1053-O1053</f>
        <v>236.89794910684941</v>
      </c>
      <c r="T1053" s="111"/>
      <c r="U1053" s="32">
        <f t="shared" si="264"/>
        <v>0</v>
      </c>
      <c r="V1053" s="280">
        <v>3</v>
      </c>
      <c r="W1053" s="137"/>
      <c r="X1053" s="215"/>
      <c r="Y1053" s="74">
        <v>46784</v>
      </c>
      <c r="Z1053" s="20"/>
    </row>
    <row r="1054" spans="1:26" s="44" customFormat="1" ht="12.75" customHeight="1">
      <c r="A1054" s="309" t="s">
        <v>2192</v>
      </c>
      <c r="B1054" s="278">
        <v>81096041</v>
      </c>
      <c r="C1054" s="278">
        <v>999110</v>
      </c>
      <c r="D1054" s="311">
        <v>5999100033368</v>
      </c>
      <c r="E1054" s="318">
        <v>82015020020</v>
      </c>
      <c r="F1054" s="315">
        <v>2106909200</v>
      </c>
      <c r="G1054" s="129" t="s">
        <v>89</v>
      </c>
      <c r="H1054" s="327" t="s">
        <v>158</v>
      </c>
      <c r="I1054" s="339" t="s">
        <v>447</v>
      </c>
      <c r="J1054" s="104" t="s">
        <v>534</v>
      </c>
      <c r="K1054" s="43"/>
      <c r="L1054" s="15">
        <v>12</v>
      </c>
      <c r="M1054" s="206">
        <v>14.947673424657532</v>
      </c>
      <c r="N1054" s="73"/>
      <c r="O1054" s="197">
        <f t="shared" si="274"/>
        <v>633.78135320547938</v>
      </c>
      <c r="P1054" s="174">
        <v>1.35</v>
      </c>
      <c r="Q1054" s="174">
        <f t="shared" si="273"/>
        <v>16.143487298630138</v>
      </c>
      <c r="R1054" s="173">
        <f t="shared" si="268"/>
        <v>855.60482682739735</v>
      </c>
      <c r="S1054" s="173">
        <f t="shared" si="267"/>
        <v>221.82347362191797</v>
      </c>
      <c r="T1054" s="153"/>
      <c r="U1054" s="32">
        <f t="shared" si="264"/>
        <v>0</v>
      </c>
      <c r="V1054" s="280" t="s">
        <v>4119</v>
      </c>
      <c r="W1054" s="155" t="s">
        <v>253</v>
      </c>
      <c r="X1054" s="214"/>
      <c r="Y1054" s="294">
        <v>46692</v>
      </c>
      <c r="Z1054" s="178"/>
    </row>
    <row r="1055" spans="1:26" s="44" customFormat="1" ht="12.75" customHeight="1">
      <c r="A1055" s="309" t="s">
        <v>2193</v>
      </c>
      <c r="B1055" s="310">
        <v>81154244</v>
      </c>
      <c r="C1055" s="310">
        <v>707191</v>
      </c>
      <c r="D1055" s="311">
        <v>5999100033351</v>
      </c>
      <c r="E1055" s="318">
        <v>82015010020</v>
      </c>
      <c r="F1055" s="315">
        <v>2106909200</v>
      </c>
      <c r="G1055" s="129" t="s">
        <v>89</v>
      </c>
      <c r="H1055" s="327" t="s">
        <v>158</v>
      </c>
      <c r="I1055" s="339" t="s">
        <v>447</v>
      </c>
      <c r="J1055" s="105" t="s">
        <v>535</v>
      </c>
      <c r="K1055" s="43"/>
      <c r="L1055" s="15">
        <v>6</v>
      </c>
      <c r="M1055" s="206">
        <v>34.672438356164378</v>
      </c>
      <c r="N1055" s="73"/>
      <c r="O1055" s="197">
        <f t="shared" si="274"/>
        <v>1470.1113863013697</v>
      </c>
      <c r="P1055" s="174">
        <v>1.25</v>
      </c>
      <c r="Q1055" s="174">
        <f t="shared" si="273"/>
        <v>34.672438356164378</v>
      </c>
      <c r="R1055" s="173">
        <f t="shared" si="268"/>
        <v>1837.639232876712</v>
      </c>
      <c r="S1055" s="173">
        <f t="shared" si="267"/>
        <v>367.52784657534221</v>
      </c>
      <c r="T1055" s="153"/>
      <c r="U1055" s="32">
        <f t="shared" si="264"/>
        <v>0</v>
      </c>
      <c r="V1055" s="280">
        <v>16</v>
      </c>
      <c r="W1055" s="155" t="s">
        <v>253</v>
      </c>
      <c r="X1055" s="214"/>
      <c r="Y1055" s="294">
        <v>47178</v>
      </c>
      <c r="Z1055" s="182"/>
    </row>
    <row r="1056" spans="1:26" s="84" customFormat="1" ht="12.75" customHeight="1">
      <c r="A1056" s="309" t="s">
        <v>2194</v>
      </c>
      <c r="B1056" s="310">
        <v>80998842</v>
      </c>
      <c r="C1056" s="310">
        <v>994513</v>
      </c>
      <c r="D1056" s="311">
        <v>5999100022225</v>
      </c>
      <c r="E1056" s="318">
        <v>82002030120</v>
      </c>
      <c r="F1056" s="315">
        <v>2106909200</v>
      </c>
      <c r="G1056" s="129" t="s">
        <v>89</v>
      </c>
      <c r="H1056" s="327" t="s">
        <v>158</v>
      </c>
      <c r="I1056" s="339" t="s">
        <v>58</v>
      </c>
      <c r="J1056" s="105" t="s">
        <v>643</v>
      </c>
      <c r="K1056" s="82" t="s">
        <v>62</v>
      </c>
      <c r="L1056" s="15">
        <v>12</v>
      </c>
      <c r="M1056" s="206">
        <v>18.888835068493151</v>
      </c>
      <c r="N1056" s="73"/>
      <c r="O1056" s="197">
        <f t="shared" si="274"/>
        <v>800.88660690410961</v>
      </c>
      <c r="P1056" s="174">
        <v>1.3</v>
      </c>
      <c r="Q1056" s="174">
        <f t="shared" si="273"/>
        <v>19.64438847123288</v>
      </c>
      <c r="R1056" s="173">
        <f t="shared" si="268"/>
        <v>1041.1525889753427</v>
      </c>
      <c r="S1056" s="173">
        <f t="shared" ref="S1056:S1085" si="275">R1056-O1056</f>
        <v>240.26598207123311</v>
      </c>
      <c r="T1056" s="111"/>
      <c r="U1056" s="32">
        <f t="shared" si="264"/>
        <v>0</v>
      </c>
      <c r="V1056" s="280">
        <v>15</v>
      </c>
      <c r="W1056" s="136" t="s">
        <v>251</v>
      </c>
      <c r="X1056" s="215"/>
      <c r="Y1056" s="20">
        <v>47270</v>
      </c>
      <c r="Z1056" s="178"/>
    </row>
    <row r="1057" spans="1:26" s="84" customFormat="1" ht="12.75" customHeight="1">
      <c r="A1057" s="309" t="s">
        <v>2195</v>
      </c>
      <c r="B1057" s="310">
        <v>80998844</v>
      </c>
      <c r="C1057" s="310">
        <v>707185</v>
      </c>
      <c r="D1057" s="311">
        <v>5999100022232</v>
      </c>
      <c r="E1057" s="318">
        <v>82002030220</v>
      </c>
      <c r="F1057" s="315">
        <v>2106909200</v>
      </c>
      <c r="G1057" s="129" t="s">
        <v>89</v>
      </c>
      <c r="H1057" s="327" t="s">
        <v>158</v>
      </c>
      <c r="I1057" s="339" t="s">
        <v>58</v>
      </c>
      <c r="J1057" s="105" t="s">
        <v>643</v>
      </c>
      <c r="K1057" s="82" t="s">
        <v>109</v>
      </c>
      <c r="L1057" s="15">
        <v>12</v>
      </c>
      <c r="M1057" s="206">
        <v>18.888835068493151</v>
      </c>
      <c r="N1057" s="73"/>
      <c r="O1057" s="197">
        <f t="shared" si="274"/>
        <v>800.88660690410961</v>
      </c>
      <c r="P1057" s="174">
        <v>1.3</v>
      </c>
      <c r="Q1057" s="174">
        <f t="shared" si="273"/>
        <v>19.64438847123288</v>
      </c>
      <c r="R1057" s="173">
        <f t="shared" si="268"/>
        <v>1041.1525889753427</v>
      </c>
      <c r="S1057" s="173">
        <f t="shared" si="275"/>
        <v>240.26598207123311</v>
      </c>
      <c r="T1057" s="111"/>
      <c r="U1057" s="32">
        <f t="shared" si="264"/>
        <v>0</v>
      </c>
      <c r="V1057" s="280">
        <v>7</v>
      </c>
      <c r="W1057" s="136" t="s">
        <v>251</v>
      </c>
      <c r="X1057" s="215"/>
      <c r="Y1057" s="20">
        <v>47209</v>
      </c>
      <c r="Z1057" s="178"/>
    </row>
    <row r="1058" spans="1:26" s="84" customFormat="1" ht="12.75" customHeight="1">
      <c r="A1058" s="309" t="s">
        <v>2196</v>
      </c>
      <c r="B1058" s="310">
        <v>80998845</v>
      </c>
      <c r="C1058" s="310">
        <v>994514</v>
      </c>
      <c r="D1058" s="311">
        <v>5999100022263</v>
      </c>
      <c r="E1058" s="318">
        <v>82002030520</v>
      </c>
      <c r="F1058" s="315">
        <v>2106909200</v>
      </c>
      <c r="G1058" s="129" t="s">
        <v>89</v>
      </c>
      <c r="H1058" s="327" t="s">
        <v>158</v>
      </c>
      <c r="I1058" s="339" t="s">
        <v>58</v>
      </c>
      <c r="J1058" s="105" t="s">
        <v>643</v>
      </c>
      <c r="K1058" s="82" t="s">
        <v>85</v>
      </c>
      <c r="L1058" s="15">
        <v>12</v>
      </c>
      <c r="M1058" s="206">
        <v>18.888835068493151</v>
      </c>
      <c r="N1058" s="73"/>
      <c r="O1058" s="197">
        <f t="shared" si="274"/>
        <v>800.88660690410961</v>
      </c>
      <c r="P1058" s="174">
        <v>1.3</v>
      </c>
      <c r="Q1058" s="174">
        <f t="shared" si="273"/>
        <v>19.64438847123288</v>
      </c>
      <c r="R1058" s="173">
        <f t="shared" si="268"/>
        <v>1041.1525889753427</v>
      </c>
      <c r="S1058" s="173">
        <f t="shared" si="275"/>
        <v>240.26598207123311</v>
      </c>
      <c r="T1058" s="111"/>
      <c r="U1058" s="32">
        <f t="shared" si="264"/>
        <v>0</v>
      </c>
      <c r="V1058" s="280">
        <v>15</v>
      </c>
      <c r="W1058" s="136" t="s">
        <v>251</v>
      </c>
      <c r="X1058" s="215"/>
      <c r="Y1058" s="20">
        <v>47178</v>
      </c>
      <c r="Z1058" s="178"/>
    </row>
    <row r="1059" spans="1:26" s="84" customFormat="1" ht="12.75" customHeight="1">
      <c r="A1059" s="309" t="s">
        <v>2197</v>
      </c>
      <c r="B1059" s="310">
        <v>80998846</v>
      </c>
      <c r="C1059" s="310">
        <v>707188</v>
      </c>
      <c r="D1059" s="311">
        <v>5999100022249</v>
      </c>
      <c r="E1059" s="318">
        <v>82002030320</v>
      </c>
      <c r="F1059" s="315">
        <v>2106909200</v>
      </c>
      <c r="G1059" s="129" t="s">
        <v>89</v>
      </c>
      <c r="H1059" s="327" t="s">
        <v>158</v>
      </c>
      <c r="I1059" s="339" t="s">
        <v>58</v>
      </c>
      <c r="J1059" s="105" t="s">
        <v>643</v>
      </c>
      <c r="K1059" s="82" t="s">
        <v>159</v>
      </c>
      <c r="L1059" s="15">
        <v>12</v>
      </c>
      <c r="M1059" s="206">
        <v>18.888835068493151</v>
      </c>
      <c r="N1059" s="73"/>
      <c r="O1059" s="197">
        <f t="shared" si="274"/>
        <v>800.88660690410961</v>
      </c>
      <c r="P1059" s="174">
        <v>1.3</v>
      </c>
      <c r="Q1059" s="174">
        <f t="shared" si="273"/>
        <v>19.64438847123288</v>
      </c>
      <c r="R1059" s="173">
        <f t="shared" si="268"/>
        <v>1041.1525889753427</v>
      </c>
      <c r="S1059" s="173">
        <f t="shared" si="275"/>
        <v>240.26598207123311</v>
      </c>
      <c r="T1059" s="111"/>
      <c r="U1059" s="32">
        <f t="shared" si="264"/>
        <v>0</v>
      </c>
      <c r="V1059" s="280">
        <v>5</v>
      </c>
      <c r="W1059" s="136" t="s">
        <v>251</v>
      </c>
      <c r="X1059" s="215"/>
      <c r="Y1059" s="20">
        <v>47027</v>
      </c>
      <c r="Z1059" s="178"/>
    </row>
    <row r="1060" spans="1:26" s="84" customFormat="1" ht="12.75" customHeight="1">
      <c r="A1060" s="309" t="s">
        <v>2198</v>
      </c>
      <c r="B1060" s="310">
        <v>80998847</v>
      </c>
      <c r="C1060" s="310">
        <v>1022193</v>
      </c>
      <c r="D1060" s="311">
        <v>5999100022256</v>
      </c>
      <c r="E1060" s="318">
        <v>82002030420</v>
      </c>
      <c r="F1060" s="315">
        <v>2106909200</v>
      </c>
      <c r="G1060" s="129" t="s">
        <v>89</v>
      </c>
      <c r="H1060" s="327" t="s">
        <v>158</v>
      </c>
      <c r="I1060" s="339" t="s">
        <v>58</v>
      </c>
      <c r="J1060" s="105" t="s">
        <v>643</v>
      </c>
      <c r="K1060" s="82" t="s">
        <v>8</v>
      </c>
      <c r="L1060" s="15">
        <v>12</v>
      </c>
      <c r="M1060" s="206">
        <v>18.888835068493151</v>
      </c>
      <c r="N1060" s="73"/>
      <c r="O1060" s="197">
        <f t="shared" si="274"/>
        <v>800.88660690410961</v>
      </c>
      <c r="P1060" s="174">
        <v>1.3</v>
      </c>
      <c r="Q1060" s="174">
        <f t="shared" si="273"/>
        <v>19.64438847123288</v>
      </c>
      <c r="R1060" s="173">
        <f t="shared" si="268"/>
        <v>1041.1525889753427</v>
      </c>
      <c r="S1060" s="173">
        <f t="shared" si="275"/>
        <v>240.26598207123311</v>
      </c>
      <c r="T1060" s="111"/>
      <c r="U1060" s="32">
        <f t="shared" si="264"/>
        <v>0</v>
      </c>
      <c r="V1060" s="280">
        <v>16</v>
      </c>
      <c r="W1060" s="136" t="s">
        <v>251</v>
      </c>
      <c r="X1060" s="215"/>
      <c r="Y1060" s="20">
        <v>47209</v>
      </c>
      <c r="Z1060" s="199"/>
    </row>
    <row r="1061" spans="1:26" s="84" customFormat="1" ht="12.75" customHeight="1">
      <c r="A1061" s="309" t="s">
        <v>2199</v>
      </c>
      <c r="B1061" s="310">
        <v>80998848</v>
      </c>
      <c r="C1061" s="310">
        <v>994517</v>
      </c>
      <c r="D1061" s="311">
        <v>5999100022270</v>
      </c>
      <c r="E1061" s="318">
        <v>82002030620</v>
      </c>
      <c r="F1061" s="315">
        <v>2106909200</v>
      </c>
      <c r="G1061" s="129" t="s">
        <v>89</v>
      </c>
      <c r="H1061" s="327" t="s">
        <v>158</v>
      </c>
      <c r="I1061" s="339" t="s">
        <v>58</v>
      </c>
      <c r="J1061" s="105" t="s">
        <v>643</v>
      </c>
      <c r="K1061" s="82" t="s">
        <v>10</v>
      </c>
      <c r="L1061" s="15">
        <v>12</v>
      </c>
      <c r="M1061" s="206">
        <v>18.888835068493151</v>
      </c>
      <c r="N1061" s="73"/>
      <c r="O1061" s="197">
        <f t="shared" si="274"/>
        <v>800.88660690410961</v>
      </c>
      <c r="P1061" s="174">
        <v>1.3</v>
      </c>
      <c r="Q1061" s="174">
        <f t="shared" si="273"/>
        <v>19.64438847123288</v>
      </c>
      <c r="R1061" s="173">
        <f t="shared" si="268"/>
        <v>1041.1525889753427</v>
      </c>
      <c r="S1061" s="173">
        <f t="shared" si="275"/>
        <v>240.26598207123311</v>
      </c>
      <c r="T1061" s="111"/>
      <c r="U1061" s="32">
        <f t="shared" ref="U1061:U1127" si="276">O1061*T1061</f>
        <v>0</v>
      </c>
      <c r="V1061" s="280">
        <v>7</v>
      </c>
      <c r="W1061" s="136" t="s">
        <v>251</v>
      </c>
      <c r="X1061" s="215"/>
      <c r="Y1061" s="20">
        <v>47209</v>
      </c>
      <c r="Z1061" s="199"/>
    </row>
    <row r="1062" spans="1:26" s="46" customFormat="1" ht="12.75" customHeight="1">
      <c r="A1062" s="309"/>
      <c r="B1062" s="314"/>
      <c r="C1062" s="314"/>
      <c r="D1062" s="311"/>
      <c r="E1062" s="309"/>
      <c r="F1062" s="315"/>
      <c r="G1062" s="129" t="s">
        <v>89</v>
      </c>
      <c r="H1062" s="329" t="s">
        <v>158</v>
      </c>
      <c r="I1062" s="339" t="s">
        <v>58</v>
      </c>
      <c r="J1062" s="105" t="s">
        <v>603</v>
      </c>
      <c r="K1062" s="43"/>
      <c r="L1062" s="15">
        <v>6</v>
      </c>
      <c r="M1062" s="206">
        <v>27.548383561643831</v>
      </c>
      <c r="N1062" s="73"/>
      <c r="O1062" s="197">
        <f t="shared" si="274"/>
        <v>1168.0514630136984</v>
      </c>
      <c r="P1062" s="174">
        <v>1.25</v>
      </c>
      <c r="Q1062" s="174">
        <f>M1062*0.8*P1062</f>
        <v>27.548383561643831</v>
      </c>
      <c r="R1062" s="173">
        <f t="shared" si="268"/>
        <v>1460.064328767123</v>
      </c>
      <c r="S1062" s="173">
        <f>R1062-O1062</f>
        <v>292.01286575342465</v>
      </c>
      <c r="T1062" s="111"/>
      <c r="U1062" s="32">
        <f t="shared" si="276"/>
        <v>0</v>
      </c>
      <c r="V1062" s="280">
        <v>1</v>
      </c>
      <c r="W1062" s="136" t="s">
        <v>251</v>
      </c>
      <c r="X1062" s="215"/>
      <c r="Y1062" s="294">
        <v>46388</v>
      </c>
      <c r="Z1062" s="151"/>
    </row>
    <row r="1063" spans="1:26" s="84" customFormat="1" ht="12.75" customHeight="1">
      <c r="A1063" s="309" t="s">
        <v>2200</v>
      </c>
      <c r="B1063" s="310">
        <v>80998850</v>
      </c>
      <c r="C1063" s="310">
        <v>994515</v>
      </c>
      <c r="D1063" s="311">
        <v>5999100022140</v>
      </c>
      <c r="E1063" s="318">
        <v>82002010120</v>
      </c>
      <c r="F1063" s="315">
        <v>2106909200</v>
      </c>
      <c r="G1063" s="129" t="s">
        <v>89</v>
      </c>
      <c r="H1063" s="327" t="s">
        <v>158</v>
      </c>
      <c r="I1063" s="339" t="s">
        <v>58</v>
      </c>
      <c r="J1063" s="105" t="s">
        <v>617</v>
      </c>
      <c r="K1063" s="43" t="s">
        <v>62</v>
      </c>
      <c r="L1063" s="15">
        <v>6</v>
      </c>
      <c r="M1063" s="206">
        <v>39.66967232876712</v>
      </c>
      <c r="N1063" s="73"/>
      <c r="O1063" s="197">
        <f t="shared" si="274"/>
        <v>1681.994106739726</v>
      </c>
      <c r="P1063" s="174">
        <v>1.25</v>
      </c>
      <c r="Q1063" s="174">
        <f t="shared" si="273"/>
        <v>39.66967232876712</v>
      </c>
      <c r="R1063" s="173">
        <f t="shared" si="268"/>
        <v>2102.4926334246575</v>
      </c>
      <c r="S1063" s="173">
        <f t="shared" si="275"/>
        <v>420.49852668493145</v>
      </c>
      <c r="T1063" s="111"/>
      <c r="U1063" s="32">
        <f t="shared" si="276"/>
        <v>0</v>
      </c>
      <c r="V1063" s="280">
        <v>1</v>
      </c>
      <c r="W1063" s="135" t="s">
        <v>252</v>
      </c>
      <c r="X1063" s="215"/>
      <c r="Y1063" s="294">
        <v>47239</v>
      </c>
      <c r="Z1063" s="178"/>
    </row>
    <row r="1064" spans="1:26" s="84" customFormat="1" ht="12.75" customHeight="1">
      <c r="A1064" s="309" t="s">
        <v>2201</v>
      </c>
      <c r="B1064" s="310">
        <v>80998852</v>
      </c>
      <c r="C1064" s="310">
        <v>994516</v>
      </c>
      <c r="D1064" s="311">
        <v>5999100022157</v>
      </c>
      <c r="E1064" s="318">
        <v>82002010220</v>
      </c>
      <c r="F1064" s="315">
        <v>2106909200</v>
      </c>
      <c r="G1064" s="129" t="s">
        <v>89</v>
      </c>
      <c r="H1064" s="327" t="s">
        <v>158</v>
      </c>
      <c r="I1064" s="339" t="s">
        <v>58</v>
      </c>
      <c r="J1064" s="105" t="s">
        <v>617</v>
      </c>
      <c r="K1064" s="43" t="s">
        <v>109</v>
      </c>
      <c r="L1064" s="15">
        <v>6</v>
      </c>
      <c r="M1064" s="206">
        <v>39.66967232876712</v>
      </c>
      <c r="N1064" s="73"/>
      <c r="O1064" s="197">
        <f t="shared" si="274"/>
        <v>1681.994106739726</v>
      </c>
      <c r="P1064" s="174">
        <v>1.25</v>
      </c>
      <c r="Q1064" s="174">
        <f t="shared" ref="Q1064:Q1085" si="277">M1064*0.8*P1064</f>
        <v>39.66967232876712</v>
      </c>
      <c r="R1064" s="173">
        <f t="shared" si="268"/>
        <v>2102.4926334246575</v>
      </c>
      <c r="S1064" s="173">
        <f t="shared" si="275"/>
        <v>420.49852668493145</v>
      </c>
      <c r="T1064" s="111"/>
      <c r="U1064" s="32">
        <f t="shared" si="276"/>
        <v>0</v>
      </c>
      <c r="V1064" s="280">
        <v>7</v>
      </c>
      <c r="W1064" s="135" t="s">
        <v>252</v>
      </c>
      <c r="X1064" s="215"/>
      <c r="Y1064" s="20">
        <v>47239</v>
      </c>
      <c r="Z1064" s="178"/>
    </row>
    <row r="1065" spans="1:26" s="84" customFormat="1" ht="12.75" customHeight="1">
      <c r="A1065" s="309" t="s">
        <v>2202</v>
      </c>
      <c r="B1065" s="310">
        <v>80998853</v>
      </c>
      <c r="C1065" s="310">
        <v>994518</v>
      </c>
      <c r="D1065" s="311">
        <v>5999100022188</v>
      </c>
      <c r="E1065" s="318">
        <v>82002010520</v>
      </c>
      <c r="F1065" s="315">
        <v>2106909200</v>
      </c>
      <c r="G1065" s="129" t="s">
        <v>89</v>
      </c>
      <c r="H1065" s="327" t="s">
        <v>158</v>
      </c>
      <c r="I1065" s="339" t="s">
        <v>58</v>
      </c>
      <c r="J1065" s="105" t="s">
        <v>617</v>
      </c>
      <c r="K1065" s="43" t="s">
        <v>85</v>
      </c>
      <c r="L1065" s="15">
        <v>6</v>
      </c>
      <c r="M1065" s="206">
        <v>39.66967232876712</v>
      </c>
      <c r="N1065" s="73"/>
      <c r="O1065" s="197">
        <f t="shared" si="274"/>
        <v>1681.994106739726</v>
      </c>
      <c r="P1065" s="174">
        <v>1.25</v>
      </c>
      <c r="Q1065" s="174">
        <f t="shared" si="277"/>
        <v>39.66967232876712</v>
      </c>
      <c r="R1065" s="173">
        <f t="shared" si="268"/>
        <v>2102.4926334246575</v>
      </c>
      <c r="S1065" s="173">
        <f t="shared" si="275"/>
        <v>420.49852668493145</v>
      </c>
      <c r="T1065" s="111"/>
      <c r="U1065" s="32">
        <f t="shared" si="276"/>
        <v>0</v>
      </c>
      <c r="V1065" s="280">
        <v>3</v>
      </c>
      <c r="W1065" s="135" t="s">
        <v>252</v>
      </c>
      <c r="X1065" s="215"/>
      <c r="Y1065" s="20">
        <v>47027</v>
      </c>
      <c r="Z1065" s="178"/>
    </row>
    <row r="1066" spans="1:26" s="84" customFormat="1" ht="12.75" customHeight="1">
      <c r="A1066" s="309" t="s">
        <v>2203</v>
      </c>
      <c r="B1066" s="310">
        <v>80998854</v>
      </c>
      <c r="C1066" s="310">
        <v>707192</v>
      </c>
      <c r="D1066" s="311">
        <v>5999100022164</v>
      </c>
      <c r="E1066" s="318">
        <v>82002010320</v>
      </c>
      <c r="F1066" s="315">
        <v>2106909200</v>
      </c>
      <c r="G1066" s="129" t="s">
        <v>89</v>
      </c>
      <c r="H1066" s="327" t="s">
        <v>158</v>
      </c>
      <c r="I1066" s="339" t="s">
        <v>58</v>
      </c>
      <c r="J1066" s="105" t="s">
        <v>617</v>
      </c>
      <c r="K1066" s="43" t="s">
        <v>159</v>
      </c>
      <c r="L1066" s="15">
        <v>6</v>
      </c>
      <c r="M1066" s="206">
        <v>39.66967232876712</v>
      </c>
      <c r="N1066" s="289"/>
      <c r="O1066" s="197">
        <f t="shared" si="274"/>
        <v>1681.994106739726</v>
      </c>
      <c r="P1066" s="174">
        <v>1.25</v>
      </c>
      <c r="Q1066" s="174">
        <f t="shared" si="277"/>
        <v>39.66967232876712</v>
      </c>
      <c r="R1066" s="173">
        <f t="shared" si="268"/>
        <v>2102.4926334246575</v>
      </c>
      <c r="S1066" s="173">
        <f t="shared" si="275"/>
        <v>420.49852668493145</v>
      </c>
      <c r="T1066" s="111"/>
      <c r="U1066" s="32">
        <f t="shared" si="276"/>
        <v>0</v>
      </c>
      <c r="V1066" s="280">
        <v>7</v>
      </c>
      <c r="W1066" s="136" t="s">
        <v>251</v>
      </c>
      <c r="X1066" s="215"/>
      <c r="Y1066" s="20">
        <v>47209</v>
      </c>
      <c r="Z1066" s="178"/>
    </row>
    <row r="1067" spans="1:26" s="84" customFormat="1" ht="12.75" customHeight="1">
      <c r="A1067" s="309" t="s">
        <v>2204</v>
      </c>
      <c r="B1067" s="310">
        <v>80998855</v>
      </c>
      <c r="C1067" s="310">
        <v>707193</v>
      </c>
      <c r="D1067" s="311">
        <v>5999100022171</v>
      </c>
      <c r="E1067" s="318">
        <v>82002010420</v>
      </c>
      <c r="F1067" s="315">
        <v>2106909200</v>
      </c>
      <c r="G1067" s="129" t="s">
        <v>89</v>
      </c>
      <c r="H1067" s="327" t="s">
        <v>158</v>
      </c>
      <c r="I1067" s="339" t="s">
        <v>58</v>
      </c>
      <c r="J1067" s="105" t="s">
        <v>617</v>
      </c>
      <c r="K1067" s="43" t="s">
        <v>8</v>
      </c>
      <c r="L1067" s="15">
        <v>6</v>
      </c>
      <c r="M1067" s="206">
        <v>39.66967232876712</v>
      </c>
      <c r="N1067" s="73"/>
      <c r="O1067" s="197">
        <f t="shared" si="274"/>
        <v>1681.994106739726</v>
      </c>
      <c r="P1067" s="174">
        <v>1.25</v>
      </c>
      <c r="Q1067" s="174">
        <f t="shared" si="277"/>
        <v>39.66967232876712</v>
      </c>
      <c r="R1067" s="173">
        <f t="shared" si="268"/>
        <v>2102.4926334246575</v>
      </c>
      <c r="S1067" s="173">
        <f t="shared" si="275"/>
        <v>420.49852668493145</v>
      </c>
      <c r="T1067" s="111"/>
      <c r="U1067" s="32">
        <f t="shared" si="276"/>
        <v>0</v>
      </c>
      <c r="V1067" s="280">
        <v>3</v>
      </c>
      <c r="W1067" s="136" t="s">
        <v>251</v>
      </c>
      <c r="X1067" s="215"/>
      <c r="Y1067" s="294">
        <v>47119</v>
      </c>
      <c r="Z1067" s="178"/>
    </row>
    <row r="1068" spans="1:26" s="84" customFormat="1" ht="12.75" customHeight="1">
      <c r="A1068" s="309" t="s">
        <v>2205</v>
      </c>
      <c r="B1068" s="310">
        <v>80998856</v>
      </c>
      <c r="C1068" s="310"/>
      <c r="D1068" s="311">
        <v>5999100022195</v>
      </c>
      <c r="E1068" s="318">
        <v>82002010620</v>
      </c>
      <c r="F1068" s="315">
        <v>2106909200</v>
      </c>
      <c r="G1068" s="129" t="s">
        <v>89</v>
      </c>
      <c r="H1068" s="327" t="s">
        <v>158</v>
      </c>
      <c r="I1068" s="339" t="s">
        <v>58</v>
      </c>
      <c r="J1068" s="105" t="s">
        <v>617</v>
      </c>
      <c r="K1068" s="43" t="s">
        <v>10</v>
      </c>
      <c r="L1068" s="15">
        <v>6</v>
      </c>
      <c r="M1068" s="206">
        <v>39.66967232876712</v>
      </c>
      <c r="N1068" s="73"/>
      <c r="O1068" s="197">
        <f t="shared" si="274"/>
        <v>1681.994106739726</v>
      </c>
      <c r="P1068" s="174">
        <v>1.25</v>
      </c>
      <c r="Q1068" s="174">
        <f t="shared" si="277"/>
        <v>39.66967232876712</v>
      </c>
      <c r="R1068" s="173">
        <f t="shared" si="268"/>
        <v>2102.4926334246575</v>
      </c>
      <c r="S1068" s="173">
        <f t="shared" si="275"/>
        <v>420.49852668493145</v>
      </c>
      <c r="T1068" s="111"/>
      <c r="U1068" s="32">
        <f t="shared" si="276"/>
        <v>0</v>
      </c>
      <c r="V1068" s="280">
        <v>8</v>
      </c>
      <c r="W1068" s="136" t="s">
        <v>251</v>
      </c>
      <c r="X1068" s="215"/>
      <c r="Y1068" s="294">
        <v>47150</v>
      </c>
      <c r="Z1068" s="199"/>
    </row>
    <row r="1069" spans="1:26" s="44" customFormat="1" ht="12.75" customHeight="1">
      <c r="A1069" s="309" t="s">
        <v>2206</v>
      </c>
      <c r="B1069" s="278"/>
      <c r="C1069" s="278"/>
      <c r="D1069" s="311">
        <v>5999100022560</v>
      </c>
      <c r="E1069" s="318">
        <v>82003030120</v>
      </c>
      <c r="F1069" s="315">
        <v>2106909200</v>
      </c>
      <c r="G1069" s="129" t="s">
        <v>89</v>
      </c>
      <c r="H1069" s="327" t="s">
        <v>158</v>
      </c>
      <c r="I1069" s="339" t="s">
        <v>182</v>
      </c>
      <c r="J1069" s="106" t="s">
        <v>1378</v>
      </c>
      <c r="K1069" s="43" t="s">
        <v>62</v>
      </c>
      <c r="L1069" s="77">
        <v>600</v>
      </c>
      <c r="M1069" s="206">
        <v>1.1435178082191781</v>
      </c>
      <c r="N1069" s="73"/>
      <c r="O1069" s="197">
        <f t="shared" si="274"/>
        <v>48.485155068493157</v>
      </c>
      <c r="P1069" s="174">
        <v>1.4</v>
      </c>
      <c r="Q1069" s="174">
        <f>M1069*0.8*P1069</f>
        <v>1.2807399452054795</v>
      </c>
      <c r="R1069" s="173">
        <f t="shared" si="268"/>
        <v>67.879217095890411</v>
      </c>
      <c r="S1069" s="173">
        <f>R1069-O1069</f>
        <v>19.394062027397254</v>
      </c>
      <c r="T1069" s="111"/>
      <c r="U1069" s="32">
        <f t="shared" si="276"/>
        <v>0</v>
      </c>
      <c r="V1069" s="280"/>
      <c r="W1069" s="137"/>
      <c r="X1069" s="217"/>
      <c r="Y1069" s="74"/>
      <c r="Z1069" s="178"/>
    </row>
    <row r="1070" spans="1:26" s="44" customFormat="1" ht="12.75" customHeight="1">
      <c r="A1070" s="309" t="s">
        <v>2207</v>
      </c>
      <c r="B1070" s="278"/>
      <c r="C1070" s="278"/>
      <c r="D1070" s="311">
        <v>5999100022515</v>
      </c>
      <c r="E1070" s="318">
        <v>82003030320</v>
      </c>
      <c r="F1070" s="315">
        <v>2106909200</v>
      </c>
      <c r="G1070" s="129" t="s">
        <v>89</v>
      </c>
      <c r="H1070" s="327" t="s">
        <v>158</v>
      </c>
      <c r="I1070" s="339" t="s">
        <v>182</v>
      </c>
      <c r="J1070" s="106" t="s">
        <v>1378</v>
      </c>
      <c r="K1070" s="43" t="s">
        <v>310</v>
      </c>
      <c r="L1070" s="77">
        <v>600</v>
      </c>
      <c r="M1070" s="206">
        <v>1.1435178082191781</v>
      </c>
      <c r="N1070" s="73"/>
      <c r="O1070" s="197">
        <f t="shared" si="274"/>
        <v>48.485155068493157</v>
      </c>
      <c r="P1070" s="174">
        <v>1.4</v>
      </c>
      <c r="Q1070" s="174">
        <f>M1070*0.8*P1070</f>
        <v>1.2807399452054795</v>
      </c>
      <c r="R1070" s="173">
        <f t="shared" si="268"/>
        <v>67.879217095890411</v>
      </c>
      <c r="S1070" s="173">
        <f>R1070-O1070</f>
        <v>19.394062027397254</v>
      </c>
      <c r="T1070" s="111"/>
      <c r="U1070" s="32">
        <f t="shared" si="276"/>
        <v>0</v>
      </c>
      <c r="V1070" s="280"/>
      <c r="W1070" s="137"/>
      <c r="X1070" s="217"/>
      <c r="Y1070" s="74"/>
      <c r="Z1070" s="178"/>
    </row>
    <row r="1071" spans="1:26" s="46" customFormat="1" ht="12.75" customHeight="1">
      <c r="A1071" s="309" t="s">
        <v>3248</v>
      </c>
      <c r="B1071" s="314"/>
      <c r="C1071" s="314"/>
      <c r="D1071" s="311">
        <v>5999100022546</v>
      </c>
      <c r="E1071" s="309">
        <v>82003030720</v>
      </c>
      <c r="F1071" s="315">
        <v>2106909200</v>
      </c>
      <c r="G1071" s="129" t="s">
        <v>89</v>
      </c>
      <c r="H1071" s="327" t="s">
        <v>158</v>
      </c>
      <c r="I1071" s="339" t="s">
        <v>182</v>
      </c>
      <c r="J1071" s="104" t="s">
        <v>1378</v>
      </c>
      <c r="K1071" s="43" t="s">
        <v>171</v>
      </c>
      <c r="L1071" s="12">
        <v>600</v>
      </c>
      <c r="M1071" s="206">
        <v>1.1435178082191781</v>
      </c>
      <c r="N1071" s="73"/>
      <c r="O1071" s="197">
        <f t="shared" si="274"/>
        <v>48.485155068493157</v>
      </c>
      <c r="P1071" s="174">
        <v>1.4</v>
      </c>
      <c r="Q1071" s="174">
        <f>M1071*0.8*P1071</f>
        <v>1.2807399452054795</v>
      </c>
      <c r="R1071" s="173">
        <f t="shared" si="268"/>
        <v>67.879217095890411</v>
      </c>
      <c r="S1071" s="173">
        <f>R1071-O1071</f>
        <v>19.394062027397254</v>
      </c>
      <c r="T1071" s="111"/>
      <c r="U1071" s="32">
        <f t="shared" si="276"/>
        <v>0</v>
      </c>
      <c r="V1071" s="280">
        <v>38</v>
      </c>
      <c r="W1071" s="137"/>
      <c r="X1071" s="215"/>
      <c r="Y1071" s="294">
        <v>46813</v>
      </c>
      <c r="Z1071" s="151"/>
    </row>
    <row r="1072" spans="1:26" ht="12.75" customHeight="1">
      <c r="A1072" s="309" t="s">
        <v>2208</v>
      </c>
      <c r="B1072" s="310">
        <v>80998857</v>
      </c>
      <c r="C1072" s="310">
        <v>994519</v>
      </c>
      <c r="D1072" s="311">
        <v>5999100022430</v>
      </c>
      <c r="E1072" s="318">
        <v>82003020120</v>
      </c>
      <c r="F1072" s="315">
        <v>2106909200</v>
      </c>
      <c r="G1072" s="129" t="s">
        <v>89</v>
      </c>
      <c r="H1072" s="327" t="s">
        <v>158</v>
      </c>
      <c r="I1072" s="339" t="s">
        <v>182</v>
      </c>
      <c r="J1072" s="144" t="s">
        <v>591</v>
      </c>
      <c r="K1072" s="43" t="s">
        <v>62</v>
      </c>
      <c r="L1072" s="121">
        <v>12</v>
      </c>
      <c r="M1072" s="206">
        <v>20.614507397260269</v>
      </c>
      <c r="N1072" s="73"/>
      <c r="O1072" s="197">
        <f t="shared" si="274"/>
        <v>874.05511364383551</v>
      </c>
      <c r="P1072" s="174">
        <v>1.25</v>
      </c>
      <c r="Q1072" s="174">
        <f t="shared" si="277"/>
        <v>20.614507397260269</v>
      </c>
      <c r="R1072" s="173">
        <f t="shared" si="268"/>
        <v>1092.5688920547943</v>
      </c>
      <c r="S1072" s="173">
        <f t="shared" si="275"/>
        <v>218.51377841095882</v>
      </c>
      <c r="T1072" s="153"/>
      <c r="U1072" s="32">
        <f t="shared" si="276"/>
        <v>0</v>
      </c>
      <c r="V1072" s="280">
        <v>15</v>
      </c>
      <c r="W1072" s="136" t="s">
        <v>251</v>
      </c>
      <c r="X1072" s="217"/>
      <c r="Y1072" s="20">
        <v>47270</v>
      </c>
      <c r="Z1072" s="182"/>
    </row>
    <row r="1073" spans="1:26" ht="12.75" customHeight="1">
      <c r="A1073" s="309" t="s">
        <v>2209</v>
      </c>
      <c r="B1073" s="310">
        <v>80998858</v>
      </c>
      <c r="C1073" s="310">
        <v>994520</v>
      </c>
      <c r="D1073" s="311">
        <v>5999100022447</v>
      </c>
      <c r="E1073" s="318">
        <v>82003020220</v>
      </c>
      <c r="F1073" s="315">
        <v>2106909200</v>
      </c>
      <c r="G1073" s="129" t="s">
        <v>89</v>
      </c>
      <c r="H1073" s="327" t="s">
        <v>158</v>
      </c>
      <c r="I1073" s="339" t="s">
        <v>182</v>
      </c>
      <c r="J1073" s="144" t="s">
        <v>591</v>
      </c>
      <c r="K1073" s="43" t="s">
        <v>143</v>
      </c>
      <c r="L1073" s="121">
        <v>12</v>
      </c>
      <c r="M1073" s="206">
        <v>20.614507397260269</v>
      </c>
      <c r="N1073" s="73"/>
      <c r="O1073" s="197">
        <f t="shared" si="274"/>
        <v>874.05511364383551</v>
      </c>
      <c r="P1073" s="174">
        <v>1.25</v>
      </c>
      <c r="Q1073" s="174">
        <f t="shared" si="277"/>
        <v>20.614507397260269</v>
      </c>
      <c r="R1073" s="173">
        <f t="shared" si="268"/>
        <v>1092.5688920547943</v>
      </c>
      <c r="S1073" s="173">
        <f t="shared" si="275"/>
        <v>218.51377841095882</v>
      </c>
      <c r="T1073" s="153"/>
      <c r="U1073" s="32">
        <f t="shared" si="276"/>
        <v>0</v>
      </c>
      <c r="V1073" s="280">
        <v>17</v>
      </c>
      <c r="W1073" s="136" t="s">
        <v>251</v>
      </c>
      <c r="X1073" s="217"/>
      <c r="Y1073" s="20">
        <v>47270</v>
      </c>
      <c r="Z1073" s="182"/>
    </row>
    <row r="1074" spans="1:26" ht="12.75" customHeight="1">
      <c r="A1074" s="309" t="s">
        <v>2210</v>
      </c>
      <c r="B1074" s="310">
        <v>80998859</v>
      </c>
      <c r="C1074" s="310">
        <v>994521</v>
      </c>
      <c r="D1074" s="311">
        <v>5999100022454</v>
      </c>
      <c r="E1074" s="318">
        <v>82003020320</v>
      </c>
      <c r="F1074" s="315">
        <v>2106909200</v>
      </c>
      <c r="G1074" s="129" t="s">
        <v>89</v>
      </c>
      <c r="H1074" s="327" t="s">
        <v>158</v>
      </c>
      <c r="I1074" s="339" t="s">
        <v>182</v>
      </c>
      <c r="J1074" s="144" t="s">
        <v>591</v>
      </c>
      <c r="K1074" s="43" t="s">
        <v>310</v>
      </c>
      <c r="L1074" s="121">
        <v>12</v>
      </c>
      <c r="M1074" s="206">
        <v>20.614507397260269</v>
      </c>
      <c r="N1074" s="73"/>
      <c r="O1074" s="197">
        <f t="shared" si="274"/>
        <v>874.05511364383551</v>
      </c>
      <c r="P1074" s="174">
        <v>1.25</v>
      </c>
      <c r="Q1074" s="174">
        <f t="shared" si="277"/>
        <v>20.614507397260269</v>
      </c>
      <c r="R1074" s="173">
        <f t="shared" si="268"/>
        <v>1092.5688920547943</v>
      </c>
      <c r="S1074" s="173">
        <f t="shared" si="275"/>
        <v>218.51377841095882</v>
      </c>
      <c r="T1074" s="153"/>
      <c r="U1074" s="32">
        <f t="shared" si="276"/>
        <v>0</v>
      </c>
      <c r="V1074" s="280">
        <v>1</v>
      </c>
      <c r="W1074" s="136" t="s">
        <v>251</v>
      </c>
      <c r="X1074" s="217"/>
      <c r="Y1074" s="20">
        <v>47270</v>
      </c>
      <c r="Z1074" s="182"/>
    </row>
    <row r="1075" spans="1:26" ht="12.75" customHeight="1">
      <c r="A1075" s="309" t="s">
        <v>2211</v>
      </c>
      <c r="B1075" s="310">
        <v>80998860</v>
      </c>
      <c r="C1075" s="310">
        <v>707190</v>
      </c>
      <c r="D1075" s="311">
        <v>5999100022461</v>
      </c>
      <c r="E1075" s="318">
        <v>82003020420</v>
      </c>
      <c r="F1075" s="315">
        <v>2106909200</v>
      </c>
      <c r="G1075" s="129" t="s">
        <v>89</v>
      </c>
      <c r="H1075" s="327" t="s">
        <v>158</v>
      </c>
      <c r="I1075" s="339" t="s">
        <v>182</v>
      </c>
      <c r="J1075" s="144" t="s">
        <v>591</v>
      </c>
      <c r="K1075" s="43" t="s">
        <v>157</v>
      </c>
      <c r="L1075" s="121">
        <v>12</v>
      </c>
      <c r="M1075" s="206">
        <v>20.614507397260269</v>
      </c>
      <c r="N1075" s="73"/>
      <c r="O1075" s="197">
        <f t="shared" si="274"/>
        <v>874.05511364383551</v>
      </c>
      <c r="P1075" s="174">
        <v>1.25</v>
      </c>
      <c r="Q1075" s="174">
        <f t="shared" si="277"/>
        <v>20.614507397260269</v>
      </c>
      <c r="R1075" s="173">
        <f t="shared" si="268"/>
        <v>1092.5688920547943</v>
      </c>
      <c r="S1075" s="173">
        <f t="shared" si="275"/>
        <v>218.51377841095882</v>
      </c>
      <c r="T1075" s="153"/>
      <c r="U1075" s="32">
        <f t="shared" si="276"/>
        <v>0</v>
      </c>
      <c r="V1075" s="280">
        <v>4</v>
      </c>
      <c r="W1075" s="136" t="s">
        <v>251</v>
      </c>
      <c r="X1075" s="217"/>
      <c r="Y1075" s="20">
        <v>47150</v>
      </c>
      <c r="Z1075" s="182"/>
    </row>
    <row r="1076" spans="1:26" ht="12.75" customHeight="1">
      <c r="A1076" s="309" t="s">
        <v>2212</v>
      </c>
      <c r="B1076" s="310">
        <v>80998861</v>
      </c>
      <c r="C1076" s="310">
        <v>1022194</v>
      </c>
      <c r="D1076" s="311">
        <v>5999100022478</v>
      </c>
      <c r="E1076" s="318">
        <v>82003020520</v>
      </c>
      <c r="F1076" s="315">
        <v>2106909200</v>
      </c>
      <c r="G1076" s="129" t="s">
        <v>89</v>
      </c>
      <c r="H1076" s="327" t="s">
        <v>158</v>
      </c>
      <c r="I1076" s="339" t="s">
        <v>182</v>
      </c>
      <c r="J1076" s="144" t="s">
        <v>591</v>
      </c>
      <c r="K1076" s="43" t="s">
        <v>311</v>
      </c>
      <c r="L1076" s="121">
        <v>12</v>
      </c>
      <c r="M1076" s="206">
        <v>20.614507397260269</v>
      </c>
      <c r="N1076" s="73"/>
      <c r="O1076" s="197">
        <f t="shared" si="274"/>
        <v>874.05511364383551</v>
      </c>
      <c r="P1076" s="174">
        <v>1.25</v>
      </c>
      <c r="Q1076" s="174">
        <f t="shared" si="277"/>
        <v>20.614507397260269</v>
      </c>
      <c r="R1076" s="173">
        <f t="shared" ref="R1076:R1142" si="278">Q1076*53</f>
        <v>1092.5688920547943</v>
      </c>
      <c r="S1076" s="173">
        <f t="shared" si="275"/>
        <v>218.51377841095882</v>
      </c>
      <c r="T1076" s="153"/>
      <c r="U1076" s="32">
        <f t="shared" si="276"/>
        <v>0</v>
      </c>
      <c r="V1076" s="280">
        <v>2</v>
      </c>
      <c r="W1076" s="134" t="s">
        <v>250</v>
      </c>
      <c r="X1076" s="217"/>
      <c r="Y1076" s="294">
        <v>46997</v>
      </c>
      <c r="Z1076" s="177"/>
    </row>
    <row r="1077" spans="1:26" ht="12.75" customHeight="1">
      <c r="A1077" s="309" t="s">
        <v>2213</v>
      </c>
      <c r="B1077" s="310">
        <v>80998862</v>
      </c>
      <c r="C1077" s="310">
        <v>994522</v>
      </c>
      <c r="D1077" s="311">
        <v>5999100022485</v>
      </c>
      <c r="E1077" s="318">
        <v>82003020620</v>
      </c>
      <c r="F1077" s="315">
        <v>2106909200</v>
      </c>
      <c r="G1077" s="129" t="s">
        <v>89</v>
      </c>
      <c r="H1077" s="327" t="s">
        <v>158</v>
      </c>
      <c r="I1077" s="339" t="s">
        <v>182</v>
      </c>
      <c r="J1077" s="144" t="s">
        <v>591</v>
      </c>
      <c r="K1077" s="43" t="s">
        <v>46</v>
      </c>
      <c r="L1077" s="121">
        <v>12</v>
      </c>
      <c r="M1077" s="206">
        <v>20.614507397260269</v>
      </c>
      <c r="N1077" s="73"/>
      <c r="O1077" s="197">
        <f t="shared" si="274"/>
        <v>874.05511364383551</v>
      </c>
      <c r="P1077" s="174">
        <v>1.25</v>
      </c>
      <c r="Q1077" s="174">
        <f t="shared" si="277"/>
        <v>20.614507397260269</v>
      </c>
      <c r="R1077" s="173">
        <f t="shared" si="278"/>
        <v>1092.5688920547943</v>
      </c>
      <c r="S1077" s="173">
        <f t="shared" si="275"/>
        <v>218.51377841095882</v>
      </c>
      <c r="T1077" s="153"/>
      <c r="U1077" s="32">
        <f t="shared" si="276"/>
        <v>0</v>
      </c>
      <c r="V1077" s="280">
        <v>2</v>
      </c>
      <c r="W1077" s="136" t="s">
        <v>251</v>
      </c>
      <c r="X1077" s="217"/>
      <c r="Y1077" s="294">
        <v>47239</v>
      </c>
      <c r="Z1077" s="182"/>
    </row>
    <row r="1078" spans="1:26" ht="12.75" customHeight="1">
      <c r="A1078" s="309" t="s">
        <v>2214</v>
      </c>
      <c r="B1078" s="310">
        <v>80998863</v>
      </c>
      <c r="C1078" s="310">
        <v>707189</v>
      </c>
      <c r="D1078" s="311">
        <v>5999100022492</v>
      </c>
      <c r="E1078" s="318">
        <v>82003020720</v>
      </c>
      <c r="F1078" s="315">
        <v>2106909200</v>
      </c>
      <c r="G1078" s="129" t="s">
        <v>89</v>
      </c>
      <c r="H1078" s="327" t="s">
        <v>158</v>
      </c>
      <c r="I1078" s="339" t="s">
        <v>182</v>
      </c>
      <c r="J1078" s="144" t="s">
        <v>591</v>
      </c>
      <c r="K1078" s="43" t="s">
        <v>171</v>
      </c>
      <c r="L1078" s="121">
        <v>12</v>
      </c>
      <c r="M1078" s="206">
        <v>20.614507397260269</v>
      </c>
      <c r="N1078" s="73"/>
      <c r="O1078" s="197">
        <f t="shared" si="274"/>
        <v>874.05511364383551</v>
      </c>
      <c r="P1078" s="174">
        <v>1.25</v>
      </c>
      <c r="Q1078" s="174">
        <f t="shared" si="277"/>
        <v>20.614507397260269</v>
      </c>
      <c r="R1078" s="173">
        <f t="shared" si="278"/>
        <v>1092.5688920547943</v>
      </c>
      <c r="S1078" s="173">
        <f t="shared" si="275"/>
        <v>218.51377841095882</v>
      </c>
      <c r="T1078" s="153"/>
      <c r="U1078" s="32">
        <f t="shared" si="276"/>
        <v>0</v>
      </c>
      <c r="V1078" s="280">
        <v>3</v>
      </c>
      <c r="W1078" s="136" t="s">
        <v>251</v>
      </c>
      <c r="X1078" s="217"/>
      <c r="Y1078" s="294">
        <v>47239</v>
      </c>
      <c r="Z1078" s="182"/>
    </row>
    <row r="1079" spans="1:26" s="44" customFormat="1" ht="12.75" customHeight="1">
      <c r="A1079" s="309" t="s">
        <v>2215</v>
      </c>
      <c r="B1079" s="310">
        <v>80998864</v>
      </c>
      <c r="C1079" s="310">
        <v>994523</v>
      </c>
      <c r="D1079" s="311">
        <v>5999100022362</v>
      </c>
      <c r="E1079" s="318">
        <v>82003010120</v>
      </c>
      <c r="F1079" s="315">
        <v>2106909200</v>
      </c>
      <c r="G1079" s="129" t="s">
        <v>89</v>
      </c>
      <c r="H1079" s="327" t="s">
        <v>158</v>
      </c>
      <c r="I1079" s="339" t="s">
        <v>182</v>
      </c>
      <c r="J1079" s="105" t="s">
        <v>638</v>
      </c>
      <c r="K1079" s="43" t="s">
        <v>62</v>
      </c>
      <c r="L1079" s="15">
        <v>6</v>
      </c>
      <c r="M1079" s="206">
        <v>35.521821369863012</v>
      </c>
      <c r="N1079" s="73"/>
      <c r="O1079" s="197">
        <f t="shared" si="274"/>
        <v>1506.1252260821918</v>
      </c>
      <c r="P1079" s="174">
        <v>1.25</v>
      </c>
      <c r="Q1079" s="174">
        <f t="shared" si="277"/>
        <v>35.521821369863019</v>
      </c>
      <c r="R1079" s="173">
        <f t="shared" si="278"/>
        <v>1882.6565326027401</v>
      </c>
      <c r="S1079" s="173">
        <f t="shared" si="275"/>
        <v>376.53130652054824</v>
      </c>
      <c r="T1079" s="111"/>
      <c r="U1079" s="32">
        <f t="shared" si="276"/>
        <v>0</v>
      </c>
      <c r="V1079" s="280">
        <v>1</v>
      </c>
      <c r="W1079" s="136" t="s">
        <v>251</v>
      </c>
      <c r="X1079" s="215"/>
      <c r="Y1079" s="294">
        <v>47178</v>
      </c>
      <c r="Z1079" s="182"/>
    </row>
    <row r="1080" spans="1:26" s="44" customFormat="1" ht="12.75" customHeight="1">
      <c r="A1080" s="309" t="s">
        <v>2216</v>
      </c>
      <c r="B1080" s="310">
        <v>80998865</v>
      </c>
      <c r="C1080" s="310">
        <v>1022195</v>
      </c>
      <c r="D1080" s="311">
        <v>5999100022379</v>
      </c>
      <c r="E1080" s="318">
        <v>82003010220</v>
      </c>
      <c r="F1080" s="315">
        <v>2106909200</v>
      </c>
      <c r="G1080" s="129" t="s">
        <v>89</v>
      </c>
      <c r="H1080" s="327" t="s">
        <v>158</v>
      </c>
      <c r="I1080" s="339" t="s">
        <v>182</v>
      </c>
      <c r="J1080" s="105" t="s">
        <v>638</v>
      </c>
      <c r="K1080" s="43" t="s">
        <v>143</v>
      </c>
      <c r="L1080" s="15">
        <v>6</v>
      </c>
      <c r="M1080" s="206">
        <v>35.521821369863012</v>
      </c>
      <c r="N1080" s="73"/>
      <c r="O1080" s="197">
        <f t="shared" si="274"/>
        <v>1506.1252260821918</v>
      </c>
      <c r="P1080" s="174">
        <v>1.25</v>
      </c>
      <c r="Q1080" s="174">
        <f t="shared" si="277"/>
        <v>35.521821369863019</v>
      </c>
      <c r="R1080" s="173">
        <f t="shared" si="278"/>
        <v>1882.6565326027401</v>
      </c>
      <c r="S1080" s="173">
        <f t="shared" si="275"/>
        <v>376.53130652054824</v>
      </c>
      <c r="T1080" s="111"/>
      <c r="U1080" s="32">
        <f t="shared" si="276"/>
        <v>0</v>
      </c>
      <c r="V1080" s="280">
        <v>6</v>
      </c>
      <c r="W1080" s="134" t="s">
        <v>250</v>
      </c>
      <c r="X1080" s="215"/>
      <c r="Y1080" s="20">
        <v>47119</v>
      </c>
      <c r="Z1080" s="182"/>
    </row>
    <row r="1081" spans="1:26" s="44" customFormat="1" ht="12.75" customHeight="1">
      <c r="A1081" s="309" t="s">
        <v>2217</v>
      </c>
      <c r="B1081" s="310">
        <v>80998866</v>
      </c>
      <c r="C1081" s="310">
        <v>1022196</v>
      </c>
      <c r="D1081" s="311">
        <v>5999100022386</v>
      </c>
      <c r="E1081" s="318">
        <v>82003010320</v>
      </c>
      <c r="F1081" s="315">
        <v>2106909200</v>
      </c>
      <c r="G1081" s="129" t="s">
        <v>89</v>
      </c>
      <c r="H1081" s="327" t="s">
        <v>158</v>
      </c>
      <c r="I1081" s="339" t="s">
        <v>182</v>
      </c>
      <c r="J1081" s="105" t="s">
        <v>638</v>
      </c>
      <c r="K1081" s="43" t="s">
        <v>310</v>
      </c>
      <c r="L1081" s="15">
        <v>6</v>
      </c>
      <c r="M1081" s="206">
        <v>35.521821369863012</v>
      </c>
      <c r="N1081" s="73"/>
      <c r="O1081" s="197">
        <f t="shared" si="274"/>
        <v>1506.1252260821918</v>
      </c>
      <c r="P1081" s="174">
        <v>1.25</v>
      </c>
      <c r="Q1081" s="174">
        <f t="shared" si="277"/>
        <v>35.521821369863019</v>
      </c>
      <c r="R1081" s="173">
        <f t="shared" si="278"/>
        <v>1882.6565326027401</v>
      </c>
      <c r="S1081" s="173">
        <f t="shared" si="275"/>
        <v>376.53130652054824</v>
      </c>
      <c r="T1081" s="111"/>
      <c r="U1081" s="32">
        <f t="shared" si="276"/>
        <v>0</v>
      </c>
      <c r="V1081" s="280">
        <v>4</v>
      </c>
      <c r="W1081" s="134" t="s">
        <v>250</v>
      </c>
      <c r="X1081" s="215"/>
      <c r="Y1081" s="294">
        <v>47178</v>
      </c>
      <c r="Z1081" s="182"/>
    </row>
    <row r="1082" spans="1:26" s="44" customFormat="1" ht="12.75" customHeight="1">
      <c r="A1082" s="309" t="s">
        <v>2218</v>
      </c>
      <c r="B1082" s="310">
        <v>80998867</v>
      </c>
      <c r="C1082" s="310">
        <v>1022197</v>
      </c>
      <c r="D1082" s="311">
        <v>5999100022393</v>
      </c>
      <c r="E1082" s="318">
        <v>82003010420</v>
      </c>
      <c r="F1082" s="315">
        <v>2106909200</v>
      </c>
      <c r="G1082" s="129" t="s">
        <v>89</v>
      </c>
      <c r="H1082" s="327" t="s">
        <v>158</v>
      </c>
      <c r="I1082" s="339" t="s">
        <v>182</v>
      </c>
      <c r="J1082" s="105" t="s">
        <v>638</v>
      </c>
      <c r="K1082" s="43" t="s">
        <v>157</v>
      </c>
      <c r="L1082" s="15">
        <v>6</v>
      </c>
      <c r="M1082" s="206">
        <v>35.521821369863012</v>
      </c>
      <c r="N1082" s="73"/>
      <c r="O1082" s="197">
        <f t="shared" si="274"/>
        <v>1506.1252260821918</v>
      </c>
      <c r="P1082" s="174">
        <v>1.25</v>
      </c>
      <c r="Q1082" s="174">
        <f t="shared" si="277"/>
        <v>35.521821369863019</v>
      </c>
      <c r="R1082" s="173">
        <f t="shared" si="278"/>
        <v>1882.6565326027401</v>
      </c>
      <c r="S1082" s="173">
        <f t="shared" si="275"/>
        <v>376.53130652054824</v>
      </c>
      <c r="T1082" s="111"/>
      <c r="U1082" s="32">
        <f t="shared" si="276"/>
        <v>0</v>
      </c>
      <c r="V1082" s="280">
        <v>7</v>
      </c>
      <c r="W1082" s="136" t="s">
        <v>251</v>
      </c>
      <c r="X1082" s="215"/>
      <c r="Y1082" s="20">
        <v>47209</v>
      </c>
      <c r="Z1082" s="182"/>
    </row>
    <row r="1083" spans="1:26" s="44" customFormat="1" ht="12.75" customHeight="1">
      <c r="A1083" s="309" t="s">
        <v>2219</v>
      </c>
      <c r="B1083" s="310">
        <v>80998868</v>
      </c>
      <c r="C1083" s="310">
        <v>1022198</v>
      </c>
      <c r="D1083" s="311">
        <v>5999100022409</v>
      </c>
      <c r="E1083" s="318">
        <v>82003010520</v>
      </c>
      <c r="F1083" s="315">
        <v>2106909200</v>
      </c>
      <c r="G1083" s="129" t="s">
        <v>89</v>
      </c>
      <c r="H1083" s="327" t="s">
        <v>158</v>
      </c>
      <c r="I1083" s="339" t="s">
        <v>182</v>
      </c>
      <c r="J1083" s="105" t="s">
        <v>638</v>
      </c>
      <c r="K1083" s="43" t="s">
        <v>311</v>
      </c>
      <c r="L1083" s="15">
        <v>6</v>
      </c>
      <c r="M1083" s="206">
        <v>35.521821369863012</v>
      </c>
      <c r="N1083" s="73"/>
      <c r="O1083" s="197">
        <f t="shared" si="274"/>
        <v>1506.1252260821918</v>
      </c>
      <c r="P1083" s="174">
        <v>1.25</v>
      </c>
      <c r="Q1083" s="174">
        <f t="shared" si="277"/>
        <v>35.521821369863019</v>
      </c>
      <c r="R1083" s="173">
        <f t="shared" si="278"/>
        <v>1882.6565326027401</v>
      </c>
      <c r="S1083" s="173">
        <f t="shared" si="275"/>
        <v>376.53130652054824</v>
      </c>
      <c r="T1083" s="111"/>
      <c r="U1083" s="32">
        <f t="shared" si="276"/>
        <v>0</v>
      </c>
      <c r="V1083" s="280">
        <v>3</v>
      </c>
      <c r="W1083" s="133" t="s">
        <v>249</v>
      </c>
      <c r="X1083" s="215"/>
      <c r="Y1083" s="20">
        <v>47119</v>
      </c>
      <c r="Z1083" s="182"/>
    </row>
    <row r="1084" spans="1:26" s="44" customFormat="1" ht="12.75" customHeight="1">
      <c r="A1084" s="309" t="s">
        <v>2220</v>
      </c>
      <c r="B1084" s="310">
        <v>80998869</v>
      </c>
      <c r="C1084" s="310">
        <v>1022199</v>
      </c>
      <c r="D1084" s="311">
        <v>5999100022416</v>
      </c>
      <c r="E1084" s="318">
        <v>82003010620</v>
      </c>
      <c r="F1084" s="315">
        <v>2106909200</v>
      </c>
      <c r="G1084" s="129" t="s">
        <v>89</v>
      </c>
      <c r="H1084" s="327" t="s">
        <v>158</v>
      </c>
      <c r="I1084" s="339" t="s">
        <v>182</v>
      </c>
      <c r="J1084" s="105" t="s">
        <v>638</v>
      </c>
      <c r="K1084" s="43" t="s">
        <v>46</v>
      </c>
      <c r="L1084" s="15">
        <v>6</v>
      </c>
      <c r="M1084" s="206">
        <v>35.521821369863012</v>
      </c>
      <c r="N1084" s="73"/>
      <c r="O1084" s="197">
        <f t="shared" si="274"/>
        <v>1506.1252260821918</v>
      </c>
      <c r="P1084" s="174">
        <v>1.25</v>
      </c>
      <c r="Q1084" s="174">
        <f t="shared" si="277"/>
        <v>35.521821369863019</v>
      </c>
      <c r="R1084" s="173">
        <f t="shared" si="278"/>
        <v>1882.6565326027401</v>
      </c>
      <c r="S1084" s="173">
        <f t="shared" si="275"/>
        <v>376.53130652054824</v>
      </c>
      <c r="T1084" s="111"/>
      <c r="U1084" s="32">
        <f t="shared" si="276"/>
        <v>0</v>
      </c>
      <c r="V1084" s="280">
        <v>3</v>
      </c>
      <c r="W1084" s="134" t="s">
        <v>250</v>
      </c>
      <c r="X1084" s="215"/>
      <c r="Y1084" s="294">
        <v>47178</v>
      </c>
      <c r="Z1084" s="182"/>
    </row>
    <row r="1085" spans="1:26" s="44" customFormat="1" ht="12.75" customHeight="1">
      <c r="A1085" s="309" t="s">
        <v>2221</v>
      </c>
      <c r="B1085" s="310">
        <v>80998870</v>
      </c>
      <c r="C1085" s="310">
        <v>1022200</v>
      </c>
      <c r="D1085" s="311">
        <v>5999100022423</v>
      </c>
      <c r="E1085" s="318">
        <v>82003010720</v>
      </c>
      <c r="F1085" s="315">
        <v>2106909200</v>
      </c>
      <c r="G1085" s="129" t="s">
        <v>89</v>
      </c>
      <c r="H1085" s="327" t="s">
        <v>158</v>
      </c>
      <c r="I1085" s="339" t="s">
        <v>182</v>
      </c>
      <c r="J1085" s="105" t="s">
        <v>638</v>
      </c>
      <c r="K1085" s="43" t="s">
        <v>171</v>
      </c>
      <c r="L1085" s="15">
        <v>6</v>
      </c>
      <c r="M1085" s="206">
        <v>35.521821369863012</v>
      </c>
      <c r="N1085" s="73"/>
      <c r="O1085" s="197">
        <f t="shared" si="274"/>
        <v>1506.1252260821918</v>
      </c>
      <c r="P1085" s="174">
        <v>1.25</v>
      </c>
      <c r="Q1085" s="174">
        <f t="shared" si="277"/>
        <v>35.521821369863019</v>
      </c>
      <c r="R1085" s="173">
        <f t="shared" si="278"/>
        <v>1882.6565326027401</v>
      </c>
      <c r="S1085" s="173">
        <f t="shared" si="275"/>
        <v>376.53130652054824</v>
      </c>
      <c r="T1085" s="111"/>
      <c r="U1085" s="32">
        <f t="shared" si="276"/>
        <v>0</v>
      </c>
      <c r="V1085" s="280">
        <v>6</v>
      </c>
      <c r="W1085" s="134" t="s">
        <v>250</v>
      </c>
      <c r="X1085" s="215"/>
      <c r="Y1085" s="20">
        <v>47270</v>
      </c>
      <c r="Z1085" s="182"/>
    </row>
    <row r="1086" spans="1:26" s="46" customFormat="1" ht="12.75" customHeight="1">
      <c r="A1086" s="309" t="s">
        <v>2222</v>
      </c>
      <c r="B1086" s="310"/>
      <c r="C1086" s="310">
        <v>1022202</v>
      </c>
      <c r="D1086" s="311">
        <v>5999100025011</v>
      </c>
      <c r="E1086" s="318">
        <v>82039040300</v>
      </c>
      <c r="F1086" s="315">
        <v>2106909200</v>
      </c>
      <c r="G1086" s="91" t="s">
        <v>89</v>
      </c>
      <c r="H1086" s="81" t="s">
        <v>238</v>
      </c>
      <c r="I1086" s="339" t="s">
        <v>1021</v>
      </c>
      <c r="J1086" s="106" t="s">
        <v>580</v>
      </c>
      <c r="K1086" s="82" t="s">
        <v>1019</v>
      </c>
      <c r="L1086" s="77">
        <v>12</v>
      </c>
      <c r="M1086" s="206">
        <v>24.51286356164383</v>
      </c>
      <c r="N1086" s="76"/>
      <c r="O1086" s="197">
        <f t="shared" si="274"/>
        <v>1039.3454150136984</v>
      </c>
      <c r="P1086" s="174">
        <v>1.25</v>
      </c>
      <c r="Q1086" s="174">
        <f t="shared" ref="Q1086:Q1101" si="279">M1086*0.8*P1086</f>
        <v>24.51286356164383</v>
      </c>
      <c r="R1086" s="173">
        <f t="shared" si="278"/>
        <v>1299.181768767123</v>
      </c>
      <c r="S1086" s="173">
        <f t="shared" ref="S1086:S1101" si="280">R1086-O1086</f>
        <v>259.83635375342465</v>
      </c>
      <c r="T1086" s="111"/>
      <c r="U1086" s="32">
        <f t="shared" si="276"/>
        <v>0</v>
      </c>
      <c r="V1086" s="280">
        <v>5</v>
      </c>
      <c r="W1086" s="137"/>
      <c r="X1086" s="227"/>
      <c r="Y1086" s="20">
        <v>47209</v>
      </c>
      <c r="Z1086" s="178"/>
    </row>
    <row r="1087" spans="1:26" s="46" customFormat="1" ht="12.75" customHeight="1">
      <c r="A1087" s="309" t="s">
        <v>2223</v>
      </c>
      <c r="B1087" s="310"/>
      <c r="C1087" s="310">
        <v>1022203</v>
      </c>
      <c r="D1087" s="311">
        <v>5999100024991</v>
      </c>
      <c r="E1087" s="318">
        <v>82039040100</v>
      </c>
      <c r="F1087" s="315">
        <v>2106909200</v>
      </c>
      <c r="G1087" s="91" t="s">
        <v>89</v>
      </c>
      <c r="H1087" s="81" t="s">
        <v>238</v>
      </c>
      <c r="I1087" s="339" t="s">
        <v>1021</v>
      </c>
      <c r="J1087" s="106" t="s">
        <v>580</v>
      </c>
      <c r="K1087" s="82" t="s">
        <v>72</v>
      </c>
      <c r="L1087" s="77">
        <v>12</v>
      </c>
      <c r="M1087" s="206">
        <v>24.51286356164383</v>
      </c>
      <c r="N1087" s="76"/>
      <c r="O1087" s="197">
        <f t="shared" si="274"/>
        <v>1039.3454150136984</v>
      </c>
      <c r="P1087" s="174">
        <v>1.25</v>
      </c>
      <c r="Q1087" s="174">
        <f t="shared" si="279"/>
        <v>24.51286356164383</v>
      </c>
      <c r="R1087" s="173">
        <f t="shared" si="278"/>
        <v>1299.181768767123</v>
      </c>
      <c r="S1087" s="173">
        <f t="shared" si="280"/>
        <v>259.83635375342465</v>
      </c>
      <c r="T1087" s="111"/>
      <c r="U1087" s="32">
        <f t="shared" si="276"/>
        <v>0</v>
      </c>
      <c r="V1087" s="280">
        <v>7</v>
      </c>
      <c r="W1087" s="137"/>
      <c r="X1087" s="227"/>
      <c r="Y1087" s="20">
        <v>47209</v>
      </c>
      <c r="Z1087" s="177"/>
    </row>
    <row r="1088" spans="1:26" s="46" customFormat="1" ht="12.75" customHeight="1">
      <c r="A1088" s="309" t="s">
        <v>2224</v>
      </c>
      <c r="B1088" s="310"/>
      <c r="C1088" s="310">
        <v>1022204</v>
      </c>
      <c r="D1088" s="311">
        <v>5999100025004</v>
      </c>
      <c r="E1088" s="318">
        <v>82039040200</v>
      </c>
      <c r="F1088" s="315">
        <v>2106909200</v>
      </c>
      <c r="G1088" s="91" t="s">
        <v>89</v>
      </c>
      <c r="H1088" s="81" t="s">
        <v>238</v>
      </c>
      <c r="I1088" s="339" t="s">
        <v>1021</v>
      </c>
      <c r="J1088" s="106" t="s">
        <v>580</v>
      </c>
      <c r="K1088" s="82" t="s">
        <v>9</v>
      </c>
      <c r="L1088" s="77">
        <v>12</v>
      </c>
      <c r="M1088" s="206">
        <v>24.51286356164383</v>
      </c>
      <c r="N1088" s="76"/>
      <c r="O1088" s="197">
        <f t="shared" si="274"/>
        <v>1039.3454150136984</v>
      </c>
      <c r="P1088" s="174">
        <v>1.25</v>
      </c>
      <c r="Q1088" s="174">
        <f t="shared" si="279"/>
        <v>24.51286356164383</v>
      </c>
      <c r="R1088" s="173">
        <f t="shared" si="278"/>
        <v>1299.181768767123</v>
      </c>
      <c r="S1088" s="173">
        <f t="shared" si="280"/>
        <v>259.83635375342465</v>
      </c>
      <c r="T1088" s="111"/>
      <c r="U1088" s="32">
        <f t="shared" si="276"/>
        <v>0</v>
      </c>
      <c r="V1088" s="280">
        <v>10</v>
      </c>
      <c r="W1088" s="137"/>
      <c r="X1088" s="227"/>
      <c r="Y1088" s="294">
        <v>47270</v>
      </c>
      <c r="Z1088" s="178"/>
    </row>
    <row r="1089" spans="1:26" s="46" customFormat="1" ht="12.75" customHeight="1">
      <c r="A1089" s="309" t="s">
        <v>2225</v>
      </c>
      <c r="B1089" s="310"/>
      <c r="C1089" s="310">
        <v>1022205</v>
      </c>
      <c r="D1089" s="311">
        <v>5999100025028</v>
      </c>
      <c r="E1089" s="318">
        <v>82039040400</v>
      </c>
      <c r="F1089" s="315">
        <v>2106909200</v>
      </c>
      <c r="G1089" s="91" t="s">
        <v>89</v>
      </c>
      <c r="H1089" s="81" t="s">
        <v>238</v>
      </c>
      <c r="I1089" s="339" t="s">
        <v>1021</v>
      </c>
      <c r="J1089" s="106" t="s">
        <v>580</v>
      </c>
      <c r="K1089" s="82" t="s">
        <v>1020</v>
      </c>
      <c r="L1089" s="77">
        <v>12</v>
      </c>
      <c r="M1089" s="206">
        <v>24.51286356164383</v>
      </c>
      <c r="N1089" s="76"/>
      <c r="O1089" s="197">
        <f t="shared" si="274"/>
        <v>1039.3454150136984</v>
      </c>
      <c r="P1089" s="174">
        <v>1.25</v>
      </c>
      <c r="Q1089" s="174">
        <f t="shared" si="279"/>
        <v>24.51286356164383</v>
      </c>
      <c r="R1089" s="173">
        <f t="shared" si="278"/>
        <v>1299.181768767123</v>
      </c>
      <c r="S1089" s="173">
        <f t="shared" si="280"/>
        <v>259.83635375342465</v>
      </c>
      <c r="T1089" s="111"/>
      <c r="U1089" s="32">
        <f t="shared" si="276"/>
        <v>0</v>
      </c>
      <c r="V1089" s="280">
        <v>8</v>
      </c>
      <c r="W1089" s="137"/>
      <c r="X1089" s="227"/>
      <c r="Y1089" s="20">
        <v>47270</v>
      </c>
      <c r="Z1089" s="178"/>
    </row>
    <row r="1090" spans="1:26" s="2" customFormat="1" ht="12.75" customHeight="1">
      <c r="A1090" s="309" t="s">
        <v>4013</v>
      </c>
      <c r="B1090" s="314"/>
      <c r="C1090" s="314"/>
      <c r="D1090" s="311">
        <v>5999100041349</v>
      </c>
      <c r="E1090" s="309">
        <v>82039040600</v>
      </c>
      <c r="F1090" s="315">
        <v>2106909200</v>
      </c>
      <c r="G1090" s="80" t="s">
        <v>89</v>
      </c>
      <c r="H1090" s="8" t="s">
        <v>238</v>
      </c>
      <c r="I1090" s="339" t="s">
        <v>1021</v>
      </c>
      <c r="J1090" s="316" t="s">
        <v>580</v>
      </c>
      <c r="K1090" s="43" t="s">
        <v>3991</v>
      </c>
      <c r="L1090" s="78">
        <v>10</v>
      </c>
      <c r="M1090" s="206">
        <v>24.51286356164383</v>
      </c>
      <c r="N1090" s="73"/>
      <c r="O1090" s="197">
        <f>(M1090+M1090*N1090)*$Y$3*(1-$Y$2/100)</f>
        <v>1039.3454150136984</v>
      </c>
      <c r="P1090" s="174">
        <v>1.25</v>
      </c>
      <c r="Q1090" s="174">
        <f>M1090*0.8*P1090</f>
        <v>24.51286356164383</v>
      </c>
      <c r="R1090" s="173">
        <f>Q1090*53</f>
        <v>1299.181768767123</v>
      </c>
      <c r="S1090" s="173">
        <f>R1090-O1090</f>
        <v>259.83635375342465</v>
      </c>
      <c r="T1090" s="111"/>
      <c r="U1090" s="32">
        <f>O1090*T1090</f>
        <v>0</v>
      </c>
      <c r="V1090" s="280"/>
      <c r="W1090" s="137"/>
      <c r="X1090" s="215"/>
      <c r="Y1090" s="294"/>
      <c r="Z1090" s="199"/>
    </row>
    <row r="1091" spans="1:26" s="50" customFormat="1" ht="12.75" customHeight="1">
      <c r="A1091" s="309" t="s">
        <v>2226</v>
      </c>
      <c r="B1091" s="310"/>
      <c r="C1091" s="310">
        <v>1022206</v>
      </c>
      <c r="D1091" s="311">
        <v>5999100036772</v>
      </c>
      <c r="E1091" s="318">
        <v>82027010320</v>
      </c>
      <c r="F1091" s="315">
        <v>2106909200</v>
      </c>
      <c r="G1091" s="129" t="s">
        <v>89</v>
      </c>
      <c r="H1091" s="28" t="s">
        <v>238</v>
      </c>
      <c r="I1091" s="339" t="s">
        <v>3817</v>
      </c>
      <c r="J1091" s="105" t="s">
        <v>591</v>
      </c>
      <c r="K1091" s="43" t="s">
        <v>397</v>
      </c>
      <c r="L1091" s="15">
        <v>12</v>
      </c>
      <c r="M1091" s="206">
        <v>20.708067945205478</v>
      </c>
      <c r="N1091" s="73"/>
      <c r="O1091" s="197">
        <f t="shared" si="274"/>
        <v>878.02208087671227</v>
      </c>
      <c r="P1091" s="174">
        <v>1.25</v>
      </c>
      <c r="Q1091" s="174">
        <f t="shared" si="279"/>
        <v>20.708067945205478</v>
      </c>
      <c r="R1091" s="173">
        <f t="shared" si="278"/>
        <v>1097.5276010958903</v>
      </c>
      <c r="S1091" s="173">
        <f t="shared" si="280"/>
        <v>219.50552021917804</v>
      </c>
      <c r="T1091" s="111"/>
      <c r="U1091" s="32">
        <f t="shared" si="276"/>
        <v>0</v>
      </c>
      <c r="V1091" s="280">
        <v>4</v>
      </c>
      <c r="W1091" s="133" t="s">
        <v>249</v>
      </c>
      <c r="X1091" s="215"/>
      <c r="Y1091" s="20">
        <v>47239</v>
      </c>
      <c r="Z1091" s="182"/>
    </row>
    <row r="1092" spans="1:26" s="50" customFormat="1" ht="12.75" customHeight="1">
      <c r="A1092" s="309" t="s">
        <v>2227</v>
      </c>
      <c r="B1092" s="310"/>
      <c r="C1092" s="310">
        <v>1022207</v>
      </c>
      <c r="D1092" s="311">
        <v>5999100016170</v>
      </c>
      <c r="E1092" s="318">
        <v>82027010220</v>
      </c>
      <c r="F1092" s="315">
        <v>2106909200</v>
      </c>
      <c r="G1092" s="129" t="s">
        <v>89</v>
      </c>
      <c r="H1092" s="28" t="s">
        <v>238</v>
      </c>
      <c r="I1092" s="339" t="s">
        <v>3817</v>
      </c>
      <c r="J1092" s="105" t="s">
        <v>591</v>
      </c>
      <c r="K1092" s="43" t="s">
        <v>85</v>
      </c>
      <c r="L1092" s="15">
        <v>12</v>
      </c>
      <c r="M1092" s="206">
        <v>20.708067945205478</v>
      </c>
      <c r="N1092" s="73"/>
      <c r="O1092" s="197">
        <f t="shared" si="274"/>
        <v>878.02208087671227</v>
      </c>
      <c r="P1092" s="174">
        <v>1.25</v>
      </c>
      <c r="Q1092" s="174">
        <f t="shared" si="279"/>
        <v>20.708067945205478</v>
      </c>
      <c r="R1092" s="173">
        <f t="shared" si="278"/>
        <v>1097.5276010958903</v>
      </c>
      <c r="S1092" s="173">
        <f t="shared" si="280"/>
        <v>219.50552021917804</v>
      </c>
      <c r="T1092" s="111"/>
      <c r="U1092" s="32">
        <f t="shared" si="276"/>
        <v>0</v>
      </c>
      <c r="V1092" s="280">
        <v>1</v>
      </c>
      <c r="W1092" s="133" t="s">
        <v>249</v>
      </c>
      <c r="X1092" s="215"/>
      <c r="Y1092" s="294">
        <v>47058</v>
      </c>
      <c r="Z1092" s="182"/>
    </row>
    <row r="1093" spans="1:26" s="50" customFormat="1" ht="12.75" customHeight="1">
      <c r="A1093" s="309" t="s">
        <v>2228</v>
      </c>
      <c r="B1093" s="310"/>
      <c r="C1093" s="310">
        <v>1022208</v>
      </c>
      <c r="D1093" s="311">
        <v>5999100016187</v>
      </c>
      <c r="E1093" s="318">
        <v>82027010420</v>
      </c>
      <c r="F1093" s="315">
        <v>2106909200</v>
      </c>
      <c r="G1093" s="129" t="s">
        <v>89</v>
      </c>
      <c r="H1093" s="28" t="s">
        <v>238</v>
      </c>
      <c r="I1093" s="339" t="s">
        <v>3817</v>
      </c>
      <c r="J1093" s="105" t="s">
        <v>591</v>
      </c>
      <c r="K1093" s="43" t="s">
        <v>398</v>
      </c>
      <c r="L1093" s="15">
        <v>12</v>
      </c>
      <c r="M1093" s="206">
        <v>20.708067945205478</v>
      </c>
      <c r="N1093" s="73"/>
      <c r="O1093" s="197">
        <f t="shared" si="274"/>
        <v>878.02208087671227</v>
      </c>
      <c r="P1093" s="174">
        <v>1.25</v>
      </c>
      <c r="Q1093" s="174">
        <f t="shared" si="279"/>
        <v>20.708067945205478</v>
      </c>
      <c r="R1093" s="173">
        <f t="shared" si="278"/>
        <v>1097.5276010958903</v>
      </c>
      <c r="S1093" s="173">
        <f t="shared" si="280"/>
        <v>219.50552021917804</v>
      </c>
      <c r="T1093" s="111"/>
      <c r="U1093" s="32">
        <f t="shared" si="276"/>
        <v>0</v>
      </c>
      <c r="V1093" s="280">
        <v>4</v>
      </c>
      <c r="W1093" s="133" t="s">
        <v>249</v>
      </c>
      <c r="X1093" s="215"/>
      <c r="Y1093" s="20">
        <v>47088</v>
      </c>
      <c r="Z1093" s="182"/>
    </row>
    <row r="1094" spans="1:26" s="50" customFormat="1" ht="12.75" customHeight="1">
      <c r="A1094" s="309" t="s">
        <v>2229</v>
      </c>
      <c r="B1094" s="310"/>
      <c r="C1094" s="310">
        <v>1022209</v>
      </c>
      <c r="D1094" s="311">
        <v>5999100036758</v>
      </c>
      <c r="E1094" s="318">
        <v>82027010120</v>
      </c>
      <c r="F1094" s="315">
        <v>2106909200</v>
      </c>
      <c r="G1094" s="129" t="s">
        <v>89</v>
      </c>
      <c r="H1094" s="28" t="s">
        <v>238</v>
      </c>
      <c r="I1094" s="339" t="s">
        <v>3817</v>
      </c>
      <c r="J1094" s="105" t="s">
        <v>591</v>
      </c>
      <c r="K1094" s="43" t="s">
        <v>9</v>
      </c>
      <c r="L1094" s="15">
        <v>12</v>
      </c>
      <c r="M1094" s="206">
        <v>20.708067945205478</v>
      </c>
      <c r="N1094" s="73"/>
      <c r="O1094" s="197">
        <f t="shared" si="274"/>
        <v>878.02208087671227</v>
      </c>
      <c r="P1094" s="174">
        <v>1.25</v>
      </c>
      <c r="Q1094" s="174">
        <f t="shared" si="279"/>
        <v>20.708067945205478</v>
      </c>
      <c r="R1094" s="173">
        <f t="shared" si="278"/>
        <v>1097.5276010958903</v>
      </c>
      <c r="S1094" s="173">
        <f t="shared" si="280"/>
        <v>219.50552021917804</v>
      </c>
      <c r="T1094" s="111"/>
      <c r="U1094" s="32">
        <f t="shared" si="276"/>
        <v>0</v>
      </c>
      <c r="V1094" s="280">
        <v>7</v>
      </c>
      <c r="W1094" s="133" t="s">
        <v>249</v>
      </c>
      <c r="X1094" s="215"/>
      <c r="Y1094" s="20">
        <v>47270</v>
      </c>
      <c r="Z1094" s="199"/>
    </row>
    <row r="1095" spans="1:26" s="47" customFormat="1" ht="12.75" customHeight="1">
      <c r="A1095" s="309" t="s">
        <v>2230</v>
      </c>
      <c r="B1095" s="310"/>
      <c r="C1095" s="310">
        <v>1024420</v>
      </c>
      <c r="D1095" s="311">
        <v>5999100034044</v>
      </c>
      <c r="E1095" s="318">
        <v>82012010220</v>
      </c>
      <c r="F1095" s="315">
        <v>2106909200</v>
      </c>
      <c r="G1095" s="129" t="s">
        <v>89</v>
      </c>
      <c r="H1095" s="28" t="s">
        <v>240</v>
      </c>
      <c r="I1095" s="339" t="s">
        <v>106</v>
      </c>
      <c r="J1095" s="105" t="s">
        <v>603</v>
      </c>
      <c r="K1095" s="43" t="s">
        <v>17</v>
      </c>
      <c r="L1095" s="15">
        <v>6</v>
      </c>
      <c r="M1095" s="206">
        <v>26.851877260273969</v>
      </c>
      <c r="N1095" s="73"/>
      <c r="O1095" s="197">
        <f t="shared" si="274"/>
        <v>1138.5195958356164</v>
      </c>
      <c r="P1095" s="174">
        <v>1.25</v>
      </c>
      <c r="Q1095" s="174">
        <f t="shared" si="279"/>
        <v>26.851877260273973</v>
      </c>
      <c r="R1095" s="173">
        <f t="shared" si="278"/>
        <v>1423.1494947945205</v>
      </c>
      <c r="S1095" s="173">
        <f t="shared" si="280"/>
        <v>284.62989895890405</v>
      </c>
      <c r="T1095" s="111"/>
      <c r="U1095" s="32">
        <f t="shared" si="276"/>
        <v>0</v>
      </c>
      <c r="V1095" s="280">
        <v>2</v>
      </c>
      <c r="W1095" s="133" t="s">
        <v>249</v>
      </c>
      <c r="X1095" s="215"/>
      <c r="Y1095" s="294">
        <v>47270</v>
      </c>
      <c r="Z1095" s="178"/>
    </row>
    <row r="1096" spans="1:26" s="46" customFormat="1" ht="12.75" customHeight="1">
      <c r="A1096" s="309" t="s">
        <v>2231</v>
      </c>
      <c r="B1096" s="310"/>
      <c r="C1096" s="310">
        <v>999149</v>
      </c>
      <c r="D1096" s="311">
        <v>5999100035997</v>
      </c>
      <c r="E1096" s="318">
        <v>82001020020</v>
      </c>
      <c r="F1096" s="315">
        <v>2106909200</v>
      </c>
      <c r="G1096" s="129" t="s">
        <v>89</v>
      </c>
      <c r="H1096" s="81" t="s">
        <v>240</v>
      </c>
      <c r="I1096" s="339" t="s">
        <v>404</v>
      </c>
      <c r="J1096" s="105" t="s">
        <v>591</v>
      </c>
      <c r="K1096" s="43"/>
      <c r="L1096" s="15">
        <v>12</v>
      </c>
      <c r="M1096" s="206">
        <v>19.262465753424657</v>
      </c>
      <c r="N1096" s="73"/>
      <c r="O1096" s="197">
        <f t="shared" si="274"/>
        <v>816.72854794520549</v>
      </c>
      <c r="P1096" s="174">
        <v>1.3</v>
      </c>
      <c r="Q1096" s="174">
        <f t="shared" si="279"/>
        <v>20.032964383561644</v>
      </c>
      <c r="R1096" s="173">
        <f t="shared" si="278"/>
        <v>1061.7471123287671</v>
      </c>
      <c r="S1096" s="173">
        <f t="shared" si="280"/>
        <v>245.01856438356162</v>
      </c>
      <c r="T1096" s="111"/>
      <c r="U1096" s="32">
        <f t="shared" si="276"/>
        <v>0</v>
      </c>
      <c r="V1096" s="280">
        <v>5</v>
      </c>
      <c r="W1096" s="136" t="s">
        <v>251</v>
      </c>
      <c r="X1096" s="217"/>
      <c r="Y1096" s="20">
        <v>47178</v>
      </c>
      <c r="Z1096" s="199"/>
    </row>
    <row r="1097" spans="1:26" s="44" customFormat="1" ht="12.75" customHeight="1">
      <c r="A1097" s="309" t="s">
        <v>2232</v>
      </c>
      <c r="B1097" s="310"/>
      <c r="C1097" s="310"/>
      <c r="D1097" s="311">
        <v>5999100036000</v>
      </c>
      <c r="E1097" s="318">
        <v>82001010020</v>
      </c>
      <c r="F1097" s="315">
        <v>2106909200</v>
      </c>
      <c r="G1097" s="129" t="s">
        <v>89</v>
      </c>
      <c r="H1097" s="81" t="s">
        <v>240</v>
      </c>
      <c r="I1097" s="339" t="s">
        <v>404</v>
      </c>
      <c r="J1097" s="105" t="s">
        <v>638</v>
      </c>
      <c r="K1097" s="43"/>
      <c r="L1097" s="15">
        <v>6</v>
      </c>
      <c r="M1097" s="206">
        <v>31.007066301369868</v>
      </c>
      <c r="N1097" s="73"/>
      <c r="O1097" s="197">
        <f t="shared" si="274"/>
        <v>1314.6996111780825</v>
      </c>
      <c r="P1097" s="174">
        <v>1.25</v>
      </c>
      <c r="Q1097" s="174">
        <f t="shared" si="279"/>
        <v>31.007066301369868</v>
      </c>
      <c r="R1097" s="173">
        <f t="shared" si="278"/>
        <v>1643.3745139726029</v>
      </c>
      <c r="S1097" s="173">
        <f t="shared" si="280"/>
        <v>328.67490279452045</v>
      </c>
      <c r="T1097" s="111"/>
      <c r="U1097" s="32">
        <f t="shared" si="276"/>
        <v>0</v>
      </c>
      <c r="V1097" s="280">
        <v>4</v>
      </c>
      <c r="W1097" s="134" t="s">
        <v>250</v>
      </c>
      <c r="X1097" s="217"/>
      <c r="Y1097" s="294">
        <v>47239</v>
      </c>
      <c r="Z1097" s="177"/>
    </row>
    <row r="1098" spans="1:26" s="44" customFormat="1" ht="12.75" customHeight="1">
      <c r="A1098" s="309" t="s">
        <v>2309</v>
      </c>
      <c r="B1098" s="310"/>
      <c r="C1098" s="310"/>
      <c r="D1098" s="311">
        <v>5999100032668</v>
      </c>
      <c r="E1098" s="318">
        <v>89003010020</v>
      </c>
      <c r="F1098" s="315">
        <v>2106909200</v>
      </c>
      <c r="G1098" s="129" t="s">
        <v>89</v>
      </c>
      <c r="H1098" s="81" t="s">
        <v>238</v>
      </c>
      <c r="I1098" s="339" t="s">
        <v>168</v>
      </c>
      <c r="J1098" s="104" t="s">
        <v>481</v>
      </c>
      <c r="K1098" s="43"/>
      <c r="L1098" s="15">
        <v>13</v>
      </c>
      <c r="M1098" s="206">
        <v>9.0961643835616428</v>
      </c>
      <c r="N1098" s="81"/>
      <c r="O1098" s="197">
        <f t="shared" si="274"/>
        <v>385.67736986301367</v>
      </c>
      <c r="P1098" s="174">
        <v>1.5</v>
      </c>
      <c r="Q1098" s="174">
        <f>M1098*0.8*P1098</f>
        <v>10.915397260273972</v>
      </c>
      <c r="R1098" s="173">
        <f t="shared" si="278"/>
        <v>578.51605479452053</v>
      </c>
      <c r="S1098" s="173">
        <f>R1098-O1098</f>
        <v>192.83868493150686</v>
      </c>
      <c r="T1098" s="111"/>
      <c r="U1098" s="32">
        <f t="shared" si="276"/>
        <v>0</v>
      </c>
      <c r="V1098" s="280">
        <v>11</v>
      </c>
      <c r="W1098" s="134" t="s">
        <v>250</v>
      </c>
      <c r="X1098" s="217"/>
      <c r="Y1098" s="20">
        <v>47178</v>
      </c>
      <c r="Z1098" s="178"/>
    </row>
    <row r="1099" spans="1:26" s="49" customFormat="1" ht="12.75" customHeight="1">
      <c r="A1099" s="309" t="s">
        <v>2233</v>
      </c>
      <c r="B1099" s="310"/>
      <c r="C1099" s="310">
        <v>1022210</v>
      </c>
      <c r="D1099" s="311">
        <v>5999100034983</v>
      </c>
      <c r="E1099" s="318">
        <v>82022020021</v>
      </c>
      <c r="F1099" s="315">
        <v>2106909200</v>
      </c>
      <c r="G1099" s="129" t="s">
        <v>89</v>
      </c>
      <c r="H1099" s="327" t="s">
        <v>158</v>
      </c>
      <c r="I1099" s="339" t="s">
        <v>1403</v>
      </c>
      <c r="J1099" s="316" t="s">
        <v>480</v>
      </c>
      <c r="K1099" s="43"/>
      <c r="L1099" s="15">
        <v>17</v>
      </c>
      <c r="M1099" s="206">
        <v>19.491780821917811</v>
      </c>
      <c r="N1099" s="81"/>
      <c r="O1099" s="197">
        <f t="shared" si="274"/>
        <v>826.45150684931525</v>
      </c>
      <c r="P1099" s="174">
        <v>1.3</v>
      </c>
      <c r="Q1099" s="174">
        <f t="shared" si="279"/>
        <v>20.271452054794526</v>
      </c>
      <c r="R1099" s="173">
        <f t="shared" si="278"/>
        <v>1074.3869589041099</v>
      </c>
      <c r="S1099" s="173">
        <f t="shared" si="280"/>
        <v>247.93545205479461</v>
      </c>
      <c r="T1099" s="111"/>
      <c r="U1099" s="32">
        <f t="shared" si="276"/>
        <v>0</v>
      </c>
      <c r="V1099" s="280">
        <v>1</v>
      </c>
      <c r="W1099" s="134" t="s">
        <v>250</v>
      </c>
      <c r="X1099" s="217"/>
      <c r="Y1099" s="294">
        <v>47178</v>
      </c>
      <c r="Z1099" s="182"/>
    </row>
    <row r="1100" spans="1:26" s="44" customFormat="1" ht="12.75" customHeight="1">
      <c r="A1100" s="309" t="s">
        <v>2234</v>
      </c>
      <c r="B1100" s="310"/>
      <c r="C1100" s="310">
        <v>1022211</v>
      </c>
      <c r="D1100" s="311">
        <v>5999100025110</v>
      </c>
      <c r="E1100" s="318">
        <v>82040020000</v>
      </c>
      <c r="F1100" s="315">
        <v>2106909200</v>
      </c>
      <c r="G1100" s="129" t="s">
        <v>89</v>
      </c>
      <c r="H1100" s="28" t="s">
        <v>238</v>
      </c>
      <c r="I1100" s="339" t="s">
        <v>984</v>
      </c>
      <c r="J1100" s="105" t="s">
        <v>985</v>
      </c>
      <c r="K1100" s="43"/>
      <c r="L1100" s="15">
        <v>12</v>
      </c>
      <c r="M1100" s="206">
        <v>22.350575342465756</v>
      </c>
      <c r="N1100" s="76"/>
      <c r="O1100" s="197">
        <f t="shared" si="274"/>
        <v>947.66439452054806</v>
      </c>
      <c r="P1100" s="174">
        <v>1.25</v>
      </c>
      <c r="Q1100" s="174">
        <f t="shared" si="279"/>
        <v>22.350575342465756</v>
      </c>
      <c r="R1100" s="173">
        <f t="shared" si="278"/>
        <v>1184.580493150685</v>
      </c>
      <c r="S1100" s="173">
        <f t="shared" si="280"/>
        <v>236.91609863013696</v>
      </c>
      <c r="T1100" s="153"/>
      <c r="U1100" s="32">
        <f t="shared" si="276"/>
        <v>0</v>
      </c>
      <c r="V1100" s="280">
        <v>5</v>
      </c>
      <c r="W1100" s="137"/>
      <c r="X1100" s="215"/>
      <c r="Y1100" s="20">
        <v>47239</v>
      </c>
      <c r="Z1100" s="178"/>
    </row>
    <row r="1101" spans="1:26" s="44" customFormat="1" ht="12.75" customHeight="1">
      <c r="A1101" s="309" t="s">
        <v>2235</v>
      </c>
      <c r="B1101" s="310"/>
      <c r="C1101" s="310">
        <v>1024422</v>
      </c>
      <c r="D1101" s="311">
        <v>5999100032682</v>
      </c>
      <c r="E1101" s="318">
        <v>82007010020</v>
      </c>
      <c r="F1101" s="315">
        <v>2106909200</v>
      </c>
      <c r="G1101" s="129" t="s">
        <v>89</v>
      </c>
      <c r="H1101" s="28" t="s">
        <v>240</v>
      </c>
      <c r="I1101" s="339" t="s">
        <v>0</v>
      </c>
      <c r="J1101" s="316" t="s">
        <v>480</v>
      </c>
      <c r="K1101" s="5"/>
      <c r="L1101" s="15">
        <v>17</v>
      </c>
      <c r="M1101" s="206">
        <v>17.589383013698633</v>
      </c>
      <c r="N1101" s="81"/>
      <c r="O1101" s="197">
        <f t="shared" si="274"/>
        <v>745.78983978082215</v>
      </c>
      <c r="P1101" s="174">
        <v>1.3</v>
      </c>
      <c r="Q1101" s="174">
        <f t="shared" si="279"/>
        <v>18.292958334246581</v>
      </c>
      <c r="R1101" s="173">
        <f t="shared" si="278"/>
        <v>969.52679171506884</v>
      </c>
      <c r="S1101" s="173">
        <f t="shared" si="280"/>
        <v>223.73695193424669</v>
      </c>
      <c r="T1101" s="111"/>
      <c r="U1101" s="32">
        <f t="shared" si="276"/>
        <v>0</v>
      </c>
      <c r="V1101" s="280"/>
      <c r="W1101" s="134" t="s">
        <v>250</v>
      </c>
      <c r="X1101" s="217"/>
      <c r="Y1101" s="20"/>
      <c r="Z1101" s="151"/>
    </row>
    <row r="1102" spans="1:26" s="51" customFormat="1" ht="14.1" customHeight="1">
      <c r="A1102" s="309" t="s">
        <v>2271</v>
      </c>
      <c r="B1102" s="310">
        <v>81154251</v>
      </c>
      <c r="C1102" s="310">
        <v>999154</v>
      </c>
      <c r="D1102" s="311">
        <v>5999100029644</v>
      </c>
      <c r="E1102" s="318">
        <v>82008010020</v>
      </c>
      <c r="F1102" s="315">
        <v>2106909200</v>
      </c>
      <c r="G1102" s="129" t="s">
        <v>89</v>
      </c>
      <c r="H1102" s="28" t="s">
        <v>238</v>
      </c>
      <c r="I1102" s="339" t="s">
        <v>194</v>
      </c>
      <c r="J1102" s="104" t="s">
        <v>481</v>
      </c>
      <c r="K1102" s="43"/>
      <c r="L1102" s="15">
        <v>13</v>
      </c>
      <c r="M1102" s="206">
        <v>9.0961643835616428</v>
      </c>
      <c r="N1102" s="76"/>
      <c r="O1102" s="197">
        <f t="shared" si="274"/>
        <v>385.67736986301367</v>
      </c>
      <c r="P1102" s="174">
        <v>1.5</v>
      </c>
      <c r="Q1102" s="174">
        <f>M1102*0.8*P1102</f>
        <v>10.915397260273972</v>
      </c>
      <c r="R1102" s="173">
        <f t="shared" si="278"/>
        <v>578.51605479452053</v>
      </c>
      <c r="S1102" s="173">
        <f>R1102-O1102</f>
        <v>192.83868493150686</v>
      </c>
      <c r="T1102" s="111"/>
      <c r="U1102" s="32">
        <f t="shared" si="276"/>
        <v>0</v>
      </c>
      <c r="V1102" s="280">
        <v>4</v>
      </c>
      <c r="W1102" s="136" t="s">
        <v>251</v>
      </c>
      <c r="X1102" s="215"/>
      <c r="Y1102" s="20">
        <v>47150</v>
      </c>
      <c r="Z1102" s="182"/>
    </row>
    <row r="1103" spans="1:26" s="95" customFormat="1" ht="14.1" customHeight="1">
      <c r="A1103" s="309" t="s">
        <v>2321</v>
      </c>
      <c r="B1103" s="310">
        <v>81154269</v>
      </c>
      <c r="C1103" s="310">
        <v>707194</v>
      </c>
      <c r="D1103" s="311">
        <v>5999100032972</v>
      </c>
      <c r="E1103" s="318">
        <v>89004010021</v>
      </c>
      <c r="F1103" s="315">
        <v>2106909200</v>
      </c>
      <c r="G1103" s="129" t="s">
        <v>89</v>
      </c>
      <c r="H1103" s="81" t="s">
        <v>238</v>
      </c>
      <c r="I1103" s="339" t="s">
        <v>318</v>
      </c>
      <c r="J1103" s="316" t="s">
        <v>486</v>
      </c>
      <c r="K1103" s="43"/>
      <c r="L1103" s="15">
        <v>13</v>
      </c>
      <c r="M1103" s="206">
        <v>13.48372602739726</v>
      </c>
      <c r="N1103" s="73"/>
      <c r="O1103" s="197">
        <f t="shared" si="274"/>
        <v>571.70998356164387</v>
      </c>
      <c r="P1103" s="174">
        <v>1.35</v>
      </c>
      <c r="Q1103" s="174">
        <f>M1103*0.8*P1103</f>
        <v>14.562424109589042</v>
      </c>
      <c r="R1103" s="173">
        <f t="shared" si="278"/>
        <v>771.80847780821921</v>
      </c>
      <c r="S1103" s="173">
        <f>R1103-O1103</f>
        <v>200.09849424657534</v>
      </c>
      <c r="T1103" s="111"/>
      <c r="U1103" s="32">
        <f t="shared" si="276"/>
        <v>0</v>
      </c>
      <c r="V1103" s="280">
        <v>12</v>
      </c>
      <c r="W1103" s="135" t="s">
        <v>252</v>
      </c>
      <c r="X1103" s="217"/>
      <c r="Y1103" s="20">
        <v>47209</v>
      </c>
      <c r="Z1103" s="178"/>
    </row>
    <row r="1104" spans="1:26" s="52" customFormat="1" ht="14.1" customHeight="1">
      <c r="A1104" s="309" t="s">
        <v>2322</v>
      </c>
      <c r="B1104" s="310">
        <v>81154270</v>
      </c>
      <c r="C1104" s="310">
        <v>994442</v>
      </c>
      <c r="D1104" s="311">
        <v>5999100032712</v>
      </c>
      <c r="E1104" s="318">
        <v>82004010020</v>
      </c>
      <c r="F1104" s="315">
        <v>2106909200</v>
      </c>
      <c r="G1104" s="129" t="s">
        <v>89</v>
      </c>
      <c r="H1104" s="81" t="s">
        <v>238</v>
      </c>
      <c r="I1104" s="339" t="s">
        <v>372</v>
      </c>
      <c r="J1104" s="105" t="s">
        <v>484</v>
      </c>
      <c r="K1104" s="43"/>
      <c r="L1104" s="15">
        <v>13</v>
      </c>
      <c r="M1104" s="206">
        <v>10.998562191780822</v>
      </c>
      <c r="N1104" s="73"/>
      <c r="O1104" s="197">
        <f t="shared" si="274"/>
        <v>466.33903693150688</v>
      </c>
      <c r="P1104" s="174">
        <v>1.4</v>
      </c>
      <c r="Q1104" s="174">
        <f>M1104*0.8*P1104</f>
        <v>12.318389654794521</v>
      </c>
      <c r="R1104" s="173">
        <f t="shared" si="278"/>
        <v>652.87465170410962</v>
      </c>
      <c r="S1104" s="173">
        <f>R1104-O1104</f>
        <v>186.53561477260274</v>
      </c>
      <c r="T1104" s="111"/>
      <c r="U1104" s="32">
        <f t="shared" si="276"/>
        <v>0</v>
      </c>
      <c r="V1104" s="280">
        <v>11</v>
      </c>
      <c r="W1104" s="135" t="s">
        <v>252</v>
      </c>
      <c r="X1104" s="217"/>
      <c r="Y1104" s="294">
        <v>47209</v>
      </c>
      <c r="Z1104" s="178"/>
    </row>
    <row r="1105" spans="1:26" s="44" customFormat="1" ht="12.75" customHeight="1">
      <c r="A1105" s="309" t="s">
        <v>2236</v>
      </c>
      <c r="B1105" s="310"/>
      <c r="C1105" s="310">
        <v>1022384</v>
      </c>
      <c r="D1105" s="311">
        <v>5999100033054</v>
      </c>
      <c r="E1105" s="318">
        <v>85001010020</v>
      </c>
      <c r="F1105" s="315">
        <v>2106909200</v>
      </c>
      <c r="G1105" s="129" t="s">
        <v>89</v>
      </c>
      <c r="H1105" s="81" t="s">
        <v>242</v>
      </c>
      <c r="I1105" s="340" t="s">
        <v>406</v>
      </c>
      <c r="J1105" s="105" t="s">
        <v>484</v>
      </c>
      <c r="K1105" s="43"/>
      <c r="L1105" s="15">
        <v>13</v>
      </c>
      <c r="M1105" s="206">
        <v>15.853315068493151</v>
      </c>
      <c r="N1105" s="73"/>
      <c r="O1105" s="197">
        <f t="shared" si="274"/>
        <v>672.1805589041096</v>
      </c>
      <c r="P1105" s="174">
        <v>1.35</v>
      </c>
      <c r="Q1105" s="174">
        <f t="shared" ref="Q1105:Q1172" si="281">M1105*0.8*P1105</f>
        <v>17.121580273972604</v>
      </c>
      <c r="R1105" s="173">
        <f t="shared" si="278"/>
        <v>907.44375452054805</v>
      </c>
      <c r="S1105" s="173">
        <f t="shared" ref="S1105:S1184" si="282">R1105-O1105</f>
        <v>235.26319561643845</v>
      </c>
      <c r="T1105" s="111"/>
      <c r="U1105" s="32">
        <f t="shared" si="276"/>
        <v>0</v>
      </c>
      <c r="V1105" s="280">
        <v>1</v>
      </c>
      <c r="W1105" s="134" t="s">
        <v>250</v>
      </c>
      <c r="X1105" s="215"/>
      <c r="Y1105" s="20">
        <v>47209</v>
      </c>
      <c r="Z1105" s="178"/>
    </row>
    <row r="1106" spans="1:26" s="46" customFormat="1" ht="12.75" customHeight="1">
      <c r="A1106" s="309" t="s">
        <v>3246</v>
      </c>
      <c r="B1106" s="314"/>
      <c r="C1106" s="314">
        <v>1948744</v>
      </c>
      <c r="D1106" s="311">
        <v>5999100036307</v>
      </c>
      <c r="E1106" s="309">
        <v>83006040520</v>
      </c>
      <c r="F1106" s="315">
        <v>2106909200</v>
      </c>
      <c r="G1106" s="129" t="s">
        <v>89</v>
      </c>
      <c r="H1106" s="81" t="s">
        <v>243</v>
      </c>
      <c r="I1106" s="340" t="s">
        <v>3268</v>
      </c>
      <c r="J1106" s="104" t="s">
        <v>3266</v>
      </c>
      <c r="K1106" s="43" t="s">
        <v>88</v>
      </c>
      <c r="L1106" s="12">
        <v>6</v>
      </c>
      <c r="M1106" s="206">
        <v>23.130246575342465</v>
      </c>
      <c r="N1106" s="73"/>
      <c r="O1106" s="197">
        <f t="shared" si="274"/>
        <v>980.72245479452056</v>
      </c>
      <c r="P1106" s="174">
        <v>1.25</v>
      </c>
      <c r="Q1106" s="174">
        <f t="shared" ref="Q1106:Q1107" si="283">M1106*0.8*P1106</f>
        <v>23.130246575342465</v>
      </c>
      <c r="R1106" s="173">
        <f t="shared" si="278"/>
        <v>1225.9030684931506</v>
      </c>
      <c r="S1106" s="173">
        <f t="shared" ref="S1106:S1107" si="284">R1106-O1106</f>
        <v>245.18061369863005</v>
      </c>
      <c r="T1106" s="111"/>
      <c r="U1106" s="32">
        <f t="shared" si="276"/>
        <v>0</v>
      </c>
      <c r="V1106" s="280">
        <v>5</v>
      </c>
      <c r="W1106" s="137"/>
      <c r="X1106" s="215"/>
      <c r="Y1106" s="294">
        <v>46784</v>
      </c>
      <c r="Z1106" s="151"/>
    </row>
    <row r="1107" spans="1:26" s="46" customFormat="1" ht="12.75" customHeight="1">
      <c r="A1107" s="309" t="s">
        <v>3247</v>
      </c>
      <c r="B1107" s="314"/>
      <c r="C1107" s="314">
        <v>1948745</v>
      </c>
      <c r="D1107" s="311">
        <v>5999100036291</v>
      </c>
      <c r="E1107" s="309">
        <v>83006040420</v>
      </c>
      <c r="F1107" s="315">
        <v>2106909200</v>
      </c>
      <c r="G1107" s="129" t="s">
        <v>89</v>
      </c>
      <c r="H1107" s="81" t="s">
        <v>243</v>
      </c>
      <c r="I1107" s="340" t="s">
        <v>3268</v>
      </c>
      <c r="J1107" s="104" t="s">
        <v>3266</v>
      </c>
      <c r="K1107" s="43" t="s">
        <v>3267</v>
      </c>
      <c r="L1107" s="12">
        <v>6</v>
      </c>
      <c r="M1107" s="206">
        <v>23.130246575342465</v>
      </c>
      <c r="N1107" s="73"/>
      <c r="O1107" s="197">
        <f t="shared" si="274"/>
        <v>980.72245479452056</v>
      </c>
      <c r="P1107" s="174">
        <v>1.25</v>
      </c>
      <c r="Q1107" s="174">
        <f t="shared" si="283"/>
        <v>23.130246575342465</v>
      </c>
      <c r="R1107" s="173">
        <f t="shared" si="278"/>
        <v>1225.9030684931506</v>
      </c>
      <c r="S1107" s="173">
        <f t="shared" si="284"/>
        <v>245.18061369863005</v>
      </c>
      <c r="T1107" s="111"/>
      <c r="U1107" s="32">
        <f t="shared" si="276"/>
        <v>0</v>
      </c>
      <c r="V1107" s="280">
        <v>4</v>
      </c>
      <c r="W1107" s="137"/>
      <c r="X1107" s="215"/>
      <c r="Y1107" s="294">
        <v>46784</v>
      </c>
      <c r="Z1107" s="151"/>
    </row>
    <row r="1108" spans="1:26" s="2" customFormat="1" ht="12.75" customHeight="1">
      <c r="A1108" s="309" t="s">
        <v>4011</v>
      </c>
      <c r="B1108" s="314"/>
      <c r="C1108" s="314"/>
      <c r="D1108" s="311">
        <v>5999100038684</v>
      </c>
      <c r="E1108" s="309">
        <v>82042010000</v>
      </c>
      <c r="F1108" s="315">
        <v>2106909200</v>
      </c>
      <c r="G1108" s="80" t="s">
        <v>89</v>
      </c>
      <c r="H1108" s="8" t="s">
        <v>242</v>
      </c>
      <c r="I1108" s="340" t="s">
        <v>59</v>
      </c>
      <c r="J1108" s="316" t="s">
        <v>620</v>
      </c>
      <c r="K1108" s="43"/>
      <c r="L1108" s="78">
        <v>6</v>
      </c>
      <c r="M1108" s="206">
        <v>23.390136986301375</v>
      </c>
      <c r="N1108" s="73"/>
      <c r="O1108" s="197">
        <f>(M1108+M1108*N1108)*$Y$3*(1-$Y$2/100)</f>
        <v>991.74180821917844</v>
      </c>
      <c r="P1108" s="174">
        <v>1.25</v>
      </c>
      <c r="Q1108" s="174">
        <f t="shared" ref="Q1108" si="285">M1108*0.8*P1108</f>
        <v>23.390136986301378</v>
      </c>
      <c r="R1108" s="173">
        <f t="shared" ref="R1108" si="286">Q1108*53</f>
        <v>1239.6772602739732</v>
      </c>
      <c r="S1108" s="173">
        <f t="shared" ref="S1108" si="287">R1108-O1108</f>
        <v>247.93545205479472</v>
      </c>
      <c r="T1108" s="111"/>
      <c r="U1108" s="32">
        <f>O1108*T1108</f>
        <v>0</v>
      </c>
      <c r="V1108" s="280">
        <v>9</v>
      </c>
      <c r="W1108" s="137"/>
      <c r="X1108" s="215"/>
      <c r="Y1108" s="294">
        <v>47239</v>
      </c>
      <c r="Z1108" s="199"/>
    </row>
    <row r="1109" spans="1:26" s="44" customFormat="1" ht="12.75" customHeight="1">
      <c r="A1109" s="309" t="s">
        <v>2237</v>
      </c>
      <c r="B1109" s="310"/>
      <c r="C1109" s="310">
        <v>1022386</v>
      </c>
      <c r="D1109" s="311">
        <v>728633111459</v>
      </c>
      <c r="E1109" s="318">
        <v>85003010200</v>
      </c>
      <c r="F1109" s="315">
        <v>2106909200</v>
      </c>
      <c r="G1109" s="129" t="s">
        <v>89</v>
      </c>
      <c r="H1109" s="28" t="s">
        <v>243</v>
      </c>
      <c r="I1109" s="340" t="s">
        <v>41</v>
      </c>
      <c r="J1109" s="105" t="s">
        <v>644</v>
      </c>
      <c r="K1109" s="43" t="s">
        <v>85</v>
      </c>
      <c r="L1109" s="15">
        <v>6</v>
      </c>
      <c r="M1109" s="206">
        <v>40.719629589041098</v>
      </c>
      <c r="N1109" s="73"/>
      <c r="O1109" s="197">
        <f t="shared" ref="O1109:O1183" si="288">(M1109+M1109*N1109)*$Y$3*(1-$Y$2/100)</f>
        <v>1726.5122945753426</v>
      </c>
      <c r="P1109" s="174">
        <v>1.2</v>
      </c>
      <c r="Q1109" s="174">
        <f t="shared" ref="Q1109:Q1153" si="289">M1109*0.8*P1109</f>
        <v>39.090844405479451</v>
      </c>
      <c r="R1109" s="173">
        <f t="shared" si="278"/>
        <v>2071.814753490411</v>
      </c>
      <c r="S1109" s="173">
        <f t="shared" ref="S1109:S1130" si="290">R1109-O1109</f>
        <v>345.30245891506843</v>
      </c>
      <c r="T1109" s="153"/>
      <c r="U1109" s="32">
        <f t="shared" si="276"/>
        <v>0</v>
      </c>
      <c r="V1109" s="280">
        <v>6</v>
      </c>
      <c r="W1109" s="137"/>
      <c r="X1109" s="215"/>
      <c r="Y1109" s="20">
        <v>47209</v>
      </c>
      <c r="Z1109" s="178"/>
    </row>
    <row r="1110" spans="1:26" s="44" customFormat="1" ht="12.75" customHeight="1">
      <c r="A1110" s="309" t="s">
        <v>2238</v>
      </c>
      <c r="B1110" s="310"/>
      <c r="C1110" s="310">
        <v>1022387</v>
      </c>
      <c r="D1110" s="311">
        <v>728633105311</v>
      </c>
      <c r="E1110" s="318">
        <v>85003010100</v>
      </c>
      <c r="F1110" s="315">
        <v>2106909200</v>
      </c>
      <c r="G1110" s="129" t="s">
        <v>89</v>
      </c>
      <c r="H1110" s="28" t="s">
        <v>243</v>
      </c>
      <c r="I1110" s="340" t="s">
        <v>41</v>
      </c>
      <c r="J1110" s="105" t="s">
        <v>644</v>
      </c>
      <c r="K1110" s="43" t="s">
        <v>78</v>
      </c>
      <c r="L1110" s="15">
        <v>6</v>
      </c>
      <c r="M1110" s="206">
        <v>40.719629589041098</v>
      </c>
      <c r="N1110" s="76"/>
      <c r="O1110" s="197">
        <f t="shared" si="288"/>
        <v>1726.5122945753426</v>
      </c>
      <c r="P1110" s="174">
        <v>1.2</v>
      </c>
      <c r="Q1110" s="174">
        <f t="shared" si="289"/>
        <v>39.090844405479451</v>
      </c>
      <c r="R1110" s="173">
        <f t="shared" si="278"/>
        <v>2071.814753490411</v>
      </c>
      <c r="S1110" s="173">
        <f t="shared" si="290"/>
        <v>345.30245891506843</v>
      </c>
      <c r="T1110" s="153"/>
      <c r="U1110" s="32">
        <f t="shared" si="276"/>
        <v>0</v>
      </c>
      <c r="V1110" s="280">
        <v>2</v>
      </c>
      <c r="W1110" s="137"/>
      <c r="X1110" s="215"/>
      <c r="Y1110" s="294">
        <v>47209</v>
      </c>
      <c r="Z1110" s="178"/>
    </row>
    <row r="1111" spans="1:26" s="44" customFormat="1" ht="12.75" customHeight="1">
      <c r="A1111" s="309" t="s">
        <v>2239</v>
      </c>
      <c r="B1111" s="310">
        <v>81154246</v>
      </c>
      <c r="C1111" s="310">
        <v>999150</v>
      </c>
      <c r="D1111" s="311">
        <v>5999100029712</v>
      </c>
      <c r="E1111" s="318">
        <v>85010010020</v>
      </c>
      <c r="F1111" s="315">
        <v>2106909200</v>
      </c>
      <c r="G1111" s="129" t="s">
        <v>89</v>
      </c>
      <c r="H1111" s="81" t="s">
        <v>237</v>
      </c>
      <c r="I1111" s="340" t="s">
        <v>60</v>
      </c>
      <c r="J1111" s="105" t="s">
        <v>484</v>
      </c>
      <c r="K1111" s="43"/>
      <c r="L1111" s="15">
        <v>13</v>
      </c>
      <c r="M1111" s="206">
        <v>6.7155682191780821</v>
      </c>
      <c r="N1111" s="73"/>
      <c r="O1111" s="197">
        <f t="shared" si="288"/>
        <v>284.74009249315071</v>
      </c>
      <c r="P1111" s="174">
        <v>1.6</v>
      </c>
      <c r="Q1111" s="174">
        <f t="shared" si="289"/>
        <v>8.5959273205479469</v>
      </c>
      <c r="R1111" s="173">
        <f t="shared" si="278"/>
        <v>455.58414798904118</v>
      </c>
      <c r="S1111" s="173">
        <f t="shared" si="290"/>
        <v>170.84405549589047</v>
      </c>
      <c r="T1111" s="111"/>
      <c r="U1111" s="32">
        <f t="shared" si="276"/>
        <v>0</v>
      </c>
      <c r="V1111" s="280">
        <v>19</v>
      </c>
      <c r="W1111" s="136" t="s">
        <v>251</v>
      </c>
      <c r="X1111" s="215"/>
      <c r="Y1111" s="294">
        <v>47178</v>
      </c>
      <c r="Z1111" s="178"/>
    </row>
    <row r="1112" spans="1:26" s="44" customFormat="1" ht="12.75" customHeight="1">
      <c r="A1112" s="309" t="s">
        <v>2240</v>
      </c>
      <c r="B1112" s="310">
        <v>81154247</v>
      </c>
      <c r="C1112" s="310">
        <v>999151</v>
      </c>
      <c r="D1112" s="311">
        <v>5999100029675</v>
      </c>
      <c r="E1112" s="318">
        <v>85004010020</v>
      </c>
      <c r="F1112" s="315">
        <v>2106909200</v>
      </c>
      <c r="G1112" s="129" t="s">
        <v>89</v>
      </c>
      <c r="H1112" s="81" t="s">
        <v>242</v>
      </c>
      <c r="I1112" s="340" t="s">
        <v>52</v>
      </c>
      <c r="J1112" s="104" t="s">
        <v>481</v>
      </c>
      <c r="K1112" s="43"/>
      <c r="L1112" s="15">
        <v>12</v>
      </c>
      <c r="M1112" s="206">
        <v>16.456260821917809</v>
      </c>
      <c r="N1112" s="73"/>
      <c r="O1112" s="197">
        <f t="shared" si="288"/>
        <v>697.74545884931513</v>
      </c>
      <c r="P1112" s="174">
        <v>1.3</v>
      </c>
      <c r="Q1112" s="174">
        <f t="shared" si="289"/>
        <v>17.114511254794522</v>
      </c>
      <c r="R1112" s="173">
        <f t="shared" si="278"/>
        <v>907.06909650410967</v>
      </c>
      <c r="S1112" s="173">
        <f t="shared" si="290"/>
        <v>209.32363765479454</v>
      </c>
      <c r="T1112" s="153"/>
      <c r="U1112" s="32">
        <f t="shared" si="276"/>
        <v>0</v>
      </c>
      <c r="V1112" s="280">
        <v>2</v>
      </c>
      <c r="W1112" s="136" t="s">
        <v>251</v>
      </c>
      <c r="X1112" s="215"/>
      <c r="Y1112" s="294">
        <v>47270</v>
      </c>
      <c r="Z1112" s="182"/>
    </row>
    <row r="1113" spans="1:26" s="46" customFormat="1" ht="12.75" customHeight="1">
      <c r="A1113" s="309" t="s">
        <v>3712</v>
      </c>
      <c r="B1113" s="314"/>
      <c r="C1113" s="314">
        <v>1948746</v>
      </c>
      <c r="D1113" s="311">
        <v>5999100038707</v>
      </c>
      <c r="E1113" s="318">
        <v>85019010000</v>
      </c>
      <c r="F1113" s="319">
        <v>2106909200</v>
      </c>
      <c r="G1113" s="5" t="s">
        <v>89</v>
      </c>
      <c r="H1113" s="8" t="s">
        <v>242</v>
      </c>
      <c r="I1113" s="340" t="s">
        <v>52</v>
      </c>
      <c r="J1113" s="104" t="s">
        <v>591</v>
      </c>
      <c r="K1113" s="43"/>
      <c r="L1113" s="13">
        <v>12</v>
      </c>
      <c r="M1113" s="206">
        <v>19.315055342465751</v>
      </c>
      <c r="N1113" s="73"/>
      <c r="O1113" s="197">
        <f>(M1113+M1113*N1113)*$Y$3*(1-$Y$2/100)</f>
        <v>818.95834652054782</v>
      </c>
      <c r="P1113" s="174">
        <v>1.3</v>
      </c>
      <c r="Q1113" s="174">
        <f>M1113*0.8*P1113</f>
        <v>20.087657556164384</v>
      </c>
      <c r="R1113" s="173">
        <f t="shared" si="278"/>
        <v>1064.6458504767124</v>
      </c>
      <c r="S1113" s="173">
        <f>R1113-O1113</f>
        <v>245.68750395616462</v>
      </c>
      <c r="T1113" s="153"/>
      <c r="U1113" s="32">
        <f>O1113*T1113</f>
        <v>0</v>
      </c>
      <c r="V1113" s="280">
        <v>6</v>
      </c>
      <c r="W1113" s="137"/>
      <c r="X1113" s="215"/>
      <c r="Y1113" s="20">
        <v>47270</v>
      </c>
      <c r="Z1113" s="151"/>
    </row>
    <row r="1114" spans="1:26" s="44" customFormat="1" ht="14.1" customHeight="1">
      <c r="A1114" s="309" t="s">
        <v>2301</v>
      </c>
      <c r="B1114" s="310"/>
      <c r="C1114" s="310">
        <v>1022914</v>
      </c>
      <c r="D1114" s="311">
        <v>5999100029415</v>
      </c>
      <c r="E1114" s="318">
        <v>87004010020</v>
      </c>
      <c r="F1114" s="315">
        <v>2106909200</v>
      </c>
      <c r="G1114" s="129" t="s">
        <v>89</v>
      </c>
      <c r="H1114" s="81" t="s">
        <v>243</v>
      </c>
      <c r="I1114" s="340" t="s">
        <v>107</v>
      </c>
      <c r="J1114" s="104" t="s">
        <v>481</v>
      </c>
      <c r="K1114" s="48"/>
      <c r="L1114" s="15">
        <v>13</v>
      </c>
      <c r="M1114" s="206">
        <v>11.954958904109589</v>
      </c>
      <c r="N1114" s="73"/>
      <c r="O1114" s="197">
        <f t="shared" si="288"/>
        <v>506.89025753424659</v>
      </c>
      <c r="P1114" s="174">
        <v>1.4</v>
      </c>
      <c r="Q1114" s="174">
        <f>M1114*0.8*P1114</f>
        <v>13.389553972602739</v>
      </c>
      <c r="R1114" s="173">
        <f t="shared" si="278"/>
        <v>709.64636054794516</v>
      </c>
      <c r="S1114" s="173">
        <f>R1114-O1114</f>
        <v>202.75610301369858</v>
      </c>
      <c r="T1114" s="111"/>
      <c r="U1114" s="32">
        <f t="shared" si="276"/>
        <v>0</v>
      </c>
      <c r="V1114" s="280">
        <v>10</v>
      </c>
      <c r="W1114" s="134" t="s">
        <v>250</v>
      </c>
      <c r="X1114" s="215"/>
      <c r="Y1114" s="20">
        <v>47239</v>
      </c>
      <c r="Z1114" s="178"/>
    </row>
    <row r="1115" spans="1:26" s="47" customFormat="1" ht="12.75" customHeight="1">
      <c r="A1115" s="309" t="s">
        <v>2241</v>
      </c>
      <c r="B1115" s="314"/>
      <c r="C1115" s="314">
        <v>1022388</v>
      </c>
      <c r="D1115" s="311">
        <v>5999100028692</v>
      </c>
      <c r="E1115" s="309">
        <v>85015010100</v>
      </c>
      <c r="F1115" s="309">
        <v>2106905900</v>
      </c>
      <c r="G1115" s="129" t="s">
        <v>89</v>
      </c>
      <c r="H1115" s="81" t="s">
        <v>243</v>
      </c>
      <c r="I1115" s="340" t="s">
        <v>1245</v>
      </c>
      <c r="J1115" s="104" t="s">
        <v>712</v>
      </c>
      <c r="K1115" s="43" t="s">
        <v>1244</v>
      </c>
      <c r="L1115" s="290">
        <v>1</v>
      </c>
      <c r="M1115" s="206">
        <v>39.595068493150684</v>
      </c>
      <c r="N1115" s="73"/>
      <c r="O1115" s="197">
        <f t="shared" si="288"/>
        <v>1678.830904109589</v>
      </c>
      <c r="P1115" s="174">
        <v>1.25</v>
      </c>
      <c r="Q1115" s="174">
        <f>M1115*0.8*P1115</f>
        <v>39.595068493150684</v>
      </c>
      <c r="R1115" s="173">
        <f t="shared" si="278"/>
        <v>2098.5386301369863</v>
      </c>
      <c r="S1115" s="173">
        <f>R1115-O1115</f>
        <v>419.70772602739726</v>
      </c>
      <c r="T1115" s="153"/>
      <c r="U1115" s="32">
        <f t="shared" si="276"/>
        <v>0</v>
      </c>
      <c r="V1115" s="280"/>
      <c r="W1115" s="137"/>
      <c r="X1115" s="215"/>
      <c r="Y1115" s="20"/>
      <c r="Z1115" s="20"/>
    </row>
    <row r="1116" spans="1:26" s="47" customFormat="1" ht="12.75" customHeight="1">
      <c r="A1116" s="309" t="s">
        <v>2242</v>
      </c>
      <c r="B1116" s="314"/>
      <c r="C1116" s="314">
        <v>1022389</v>
      </c>
      <c r="D1116" s="311">
        <v>5999100028708</v>
      </c>
      <c r="E1116" s="309">
        <v>85015010200</v>
      </c>
      <c r="F1116" s="309">
        <v>2106905900</v>
      </c>
      <c r="G1116" s="129" t="s">
        <v>89</v>
      </c>
      <c r="H1116" s="81" t="s">
        <v>243</v>
      </c>
      <c r="I1116" s="340" t="s">
        <v>1245</v>
      </c>
      <c r="J1116" s="104" t="s">
        <v>712</v>
      </c>
      <c r="K1116" s="43" t="s">
        <v>78</v>
      </c>
      <c r="L1116" s="290">
        <v>1</v>
      </c>
      <c r="M1116" s="206">
        <v>39.595068493150684</v>
      </c>
      <c r="N1116" s="73"/>
      <c r="O1116" s="197">
        <f t="shared" si="288"/>
        <v>1678.830904109589</v>
      </c>
      <c r="P1116" s="174">
        <v>1.25</v>
      </c>
      <c r="Q1116" s="174">
        <f>M1116*0.8*P1116</f>
        <v>39.595068493150684</v>
      </c>
      <c r="R1116" s="173">
        <f t="shared" si="278"/>
        <v>2098.5386301369863</v>
      </c>
      <c r="S1116" s="173">
        <f>R1116-O1116</f>
        <v>419.70772602739726</v>
      </c>
      <c r="T1116" s="153"/>
      <c r="U1116" s="32">
        <f t="shared" si="276"/>
        <v>0</v>
      </c>
      <c r="V1116" s="280">
        <v>5</v>
      </c>
      <c r="W1116" s="137"/>
      <c r="X1116" s="215"/>
      <c r="Y1116" s="20">
        <v>46874</v>
      </c>
      <c r="Z1116" s="20"/>
    </row>
    <row r="1117" spans="1:26" s="2" customFormat="1" ht="13.5" customHeight="1">
      <c r="A1117" s="309" t="s">
        <v>2243</v>
      </c>
      <c r="B1117" s="310"/>
      <c r="C1117" s="310"/>
      <c r="D1117" s="311">
        <v>5999100033207</v>
      </c>
      <c r="E1117" s="318">
        <v>85013030322</v>
      </c>
      <c r="F1117" s="315">
        <v>2106909200</v>
      </c>
      <c r="G1117" s="129" t="s">
        <v>89</v>
      </c>
      <c r="H1117" s="81" t="s">
        <v>243</v>
      </c>
      <c r="I1117" s="340" t="s">
        <v>878</v>
      </c>
      <c r="J1117" s="105" t="s">
        <v>609</v>
      </c>
      <c r="K1117" s="43" t="s">
        <v>18</v>
      </c>
      <c r="L1117" s="15">
        <v>500</v>
      </c>
      <c r="M1117" s="206">
        <v>1.9231890410958907</v>
      </c>
      <c r="N1117" s="73"/>
      <c r="O1117" s="197">
        <f t="shared" si="288"/>
        <v>81.543215342465771</v>
      </c>
      <c r="P1117" s="174">
        <v>1.4</v>
      </c>
      <c r="Q1117" s="174">
        <f t="shared" si="289"/>
        <v>2.1539717260273976</v>
      </c>
      <c r="R1117" s="173">
        <f t="shared" si="278"/>
        <v>114.16050147945208</v>
      </c>
      <c r="S1117" s="173">
        <f t="shared" si="290"/>
        <v>32.617286136986309</v>
      </c>
      <c r="T1117" s="153"/>
      <c r="U1117" s="32">
        <f t="shared" si="276"/>
        <v>0</v>
      </c>
      <c r="V1117" s="280">
        <v>13</v>
      </c>
      <c r="W1117" s="134" t="s">
        <v>250</v>
      </c>
      <c r="X1117" s="217"/>
      <c r="Y1117" s="20">
        <v>46874</v>
      </c>
      <c r="Z1117" s="178"/>
    </row>
    <row r="1118" spans="1:26" s="2" customFormat="1" ht="13.5" customHeight="1">
      <c r="A1118" s="309" t="s">
        <v>2244</v>
      </c>
      <c r="B1118" s="310"/>
      <c r="C1118" s="310"/>
      <c r="D1118" s="311">
        <v>5999100033191</v>
      </c>
      <c r="E1118" s="318">
        <v>85013030222</v>
      </c>
      <c r="F1118" s="315">
        <v>2106909200</v>
      </c>
      <c r="G1118" s="129" t="s">
        <v>89</v>
      </c>
      <c r="H1118" s="81" t="s">
        <v>243</v>
      </c>
      <c r="I1118" s="340" t="s">
        <v>878</v>
      </c>
      <c r="J1118" s="105" t="s">
        <v>609</v>
      </c>
      <c r="K1118" s="43" t="s">
        <v>879</v>
      </c>
      <c r="L1118" s="15">
        <v>500</v>
      </c>
      <c r="M1118" s="206">
        <v>1.9231890410958907</v>
      </c>
      <c r="N1118" s="73"/>
      <c r="O1118" s="197">
        <f t="shared" si="288"/>
        <v>81.543215342465771</v>
      </c>
      <c r="P1118" s="174">
        <v>1.4</v>
      </c>
      <c r="Q1118" s="174">
        <f t="shared" si="289"/>
        <v>2.1539717260273976</v>
      </c>
      <c r="R1118" s="173">
        <f t="shared" si="278"/>
        <v>114.16050147945208</v>
      </c>
      <c r="S1118" s="173">
        <f t="shared" si="290"/>
        <v>32.617286136986309</v>
      </c>
      <c r="T1118" s="153"/>
      <c r="U1118" s="32">
        <f t="shared" si="276"/>
        <v>0</v>
      </c>
      <c r="V1118" s="280">
        <v>7</v>
      </c>
      <c r="W1118" s="134" t="s">
        <v>250</v>
      </c>
      <c r="X1118" s="217"/>
      <c r="Y1118" s="20">
        <v>46905</v>
      </c>
      <c r="Z1118" s="178"/>
    </row>
    <row r="1119" spans="1:26" s="44" customFormat="1" ht="12.75" customHeight="1">
      <c r="A1119" s="309" t="s">
        <v>2245</v>
      </c>
      <c r="B1119" s="310"/>
      <c r="C1119" s="310">
        <v>1022390</v>
      </c>
      <c r="D1119" s="311">
        <v>5999100033153</v>
      </c>
      <c r="E1119" s="318">
        <v>85013020422</v>
      </c>
      <c r="F1119" s="315">
        <v>2106909200</v>
      </c>
      <c r="G1119" s="129" t="s">
        <v>89</v>
      </c>
      <c r="H1119" s="81" t="s">
        <v>243</v>
      </c>
      <c r="I1119" s="340" t="s">
        <v>878</v>
      </c>
      <c r="J1119" s="104" t="s">
        <v>684</v>
      </c>
      <c r="K1119" s="43" t="s">
        <v>880</v>
      </c>
      <c r="L1119" s="15">
        <v>12</v>
      </c>
      <c r="M1119" s="206">
        <v>26.591986849315074</v>
      </c>
      <c r="N1119" s="73"/>
      <c r="O1119" s="197">
        <f t="shared" si="288"/>
        <v>1127.5002424109591</v>
      </c>
      <c r="P1119" s="174">
        <v>1.25</v>
      </c>
      <c r="Q1119" s="174">
        <f t="shared" si="289"/>
        <v>26.591986849315074</v>
      </c>
      <c r="R1119" s="173">
        <f t="shared" si="278"/>
        <v>1409.3753030136988</v>
      </c>
      <c r="S1119" s="173">
        <f t="shared" si="290"/>
        <v>281.87506060273972</v>
      </c>
      <c r="T1119" s="111"/>
      <c r="U1119" s="32">
        <f t="shared" si="276"/>
        <v>0</v>
      </c>
      <c r="V1119" s="280">
        <v>4</v>
      </c>
      <c r="W1119" s="137"/>
      <c r="X1119" s="217"/>
      <c r="Y1119" s="20">
        <v>47058</v>
      </c>
      <c r="Z1119" s="177"/>
    </row>
    <row r="1120" spans="1:26" s="44" customFormat="1" ht="12.75" customHeight="1">
      <c r="A1120" s="309" t="s">
        <v>2246</v>
      </c>
      <c r="B1120" s="310"/>
      <c r="C1120" s="310"/>
      <c r="D1120" s="311">
        <v>5999100033122</v>
      </c>
      <c r="E1120" s="318">
        <v>85013020122</v>
      </c>
      <c r="F1120" s="315">
        <v>2106909200</v>
      </c>
      <c r="G1120" s="129" t="s">
        <v>89</v>
      </c>
      <c r="H1120" s="81" t="s">
        <v>243</v>
      </c>
      <c r="I1120" s="340" t="s">
        <v>878</v>
      </c>
      <c r="J1120" s="104" t="s">
        <v>684</v>
      </c>
      <c r="K1120" s="43" t="s">
        <v>43</v>
      </c>
      <c r="L1120" s="15">
        <v>12</v>
      </c>
      <c r="M1120" s="206">
        <v>26.591986849315074</v>
      </c>
      <c r="N1120" s="73"/>
      <c r="O1120" s="197">
        <f t="shared" si="288"/>
        <v>1127.5002424109591</v>
      </c>
      <c r="P1120" s="174">
        <v>1.25</v>
      </c>
      <c r="Q1120" s="174">
        <f t="shared" si="289"/>
        <v>26.591986849315074</v>
      </c>
      <c r="R1120" s="173">
        <f t="shared" si="278"/>
        <v>1409.3753030136988</v>
      </c>
      <c r="S1120" s="173">
        <f t="shared" si="290"/>
        <v>281.87506060273972</v>
      </c>
      <c r="T1120" s="111"/>
      <c r="U1120" s="32">
        <f t="shared" si="276"/>
        <v>0</v>
      </c>
      <c r="V1120" s="280">
        <v>1</v>
      </c>
      <c r="W1120" s="137"/>
      <c r="X1120" s="217"/>
      <c r="Y1120" s="74">
        <v>46784</v>
      </c>
      <c r="Z1120" s="177"/>
    </row>
    <row r="1121" spans="1:26" s="44" customFormat="1" ht="12.75" customHeight="1">
      <c r="A1121" s="309" t="s">
        <v>2247</v>
      </c>
      <c r="B1121" s="310"/>
      <c r="C1121" s="310">
        <v>1022392</v>
      </c>
      <c r="D1121" s="311">
        <v>5999100033146</v>
      </c>
      <c r="E1121" s="318">
        <v>85013020322</v>
      </c>
      <c r="F1121" s="315">
        <v>2106909200</v>
      </c>
      <c r="G1121" s="129" t="s">
        <v>89</v>
      </c>
      <c r="H1121" s="81" t="s">
        <v>243</v>
      </c>
      <c r="I1121" s="340" t="s">
        <v>878</v>
      </c>
      <c r="J1121" s="104" t="s">
        <v>684</v>
      </c>
      <c r="K1121" s="43" t="s">
        <v>18</v>
      </c>
      <c r="L1121" s="15">
        <v>12</v>
      </c>
      <c r="M1121" s="206">
        <v>26.591986849315074</v>
      </c>
      <c r="N1121" s="73"/>
      <c r="O1121" s="197">
        <f t="shared" si="288"/>
        <v>1127.5002424109591</v>
      </c>
      <c r="P1121" s="174">
        <v>1.25</v>
      </c>
      <c r="Q1121" s="174">
        <f t="shared" si="289"/>
        <v>26.591986849315074</v>
      </c>
      <c r="R1121" s="173">
        <f t="shared" si="278"/>
        <v>1409.3753030136988</v>
      </c>
      <c r="S1121" s="173">
        <f t="shared" si="290"/>
        <v>281.87506060273972</v>
      </c>
      <c r="T1121" s="111"/>
      <c r="U1121" s="32">
        <f t="shared" si="276"/>
        <v>0</v>
      </c>
      <c r="V1121" s="280">
        <v>5</v>
      </c>
      <c r="W1121" s="133" t="s">
        <v>249</v>
      </c>
      <c r="X1121" s="217"/>
      <c r="Y1121" s="294">
        <v>46966</v>
      </c>
      <c r="Z1121" s="177"/>
    </row>
    <row r="1122" spans="1:26" s="44" customFormat="1" ht="12.75" customHeight="1">
      <c r="A1122" s="309" t="s">
        <v>2248</v>
      </c>
      <c r="B1122" s="310"/>
      <c r="C1122" s="310">
        <v>1022393</v>
      </c>
      <c r="D1122" s="311">
        <v>5999100033160</v>
      </c>
      <c r="E1122" s="318">
        <v>85013020522</v>
      </c>
      <c r="F1122" s="315">
        <v>2106909200</v>
      </c>
      <c r="G1122" s="129" t="s">
        <v>89</v>
      </c>
      <c r="H1122" s="81" t="s">
        <v>243</v>
      </c>
      <c r="I1122" s="340" t="s">
        <v>878</v>
      </c>
      <c r="J1122" s="104" t="s">
        <v>684</v>
      </c>
      <c r="K1122" s="43" t="s">
        <v>9</v>
      </c>
      <c r="L1122" s="15">
        <v>12</v>
      </c>
      <c r="M1122" s="206">
        <v>26.591986849315074</v>
      </c>
      <c r="N1122" s="73"/>
      <c r="O1122" s="197">
        <f t="shared" si="288"/>
        <v>1127.5002424109591</v>
      </c>
      <c r="P1122" s="174">
        <v>1.25</v>
      </c>
      <c r="Q1122" s="174">
        <f t="shared" si="289"/>
        <v>26.591986849315074</v>
      </c>
      <c r="R1122" s="173">
        <f t="shared" si="278"/>
        <v>1409.3753030136988</v>
      </c>
      <c r="S1122" s="173">
        <f t="shared" si="290"/>
        <v>281.87506060273972</v>
      </c>
      <c r="T1122" s="111"/>
      <c r="U1122" s="32">
        <f t="shared" si="276"/>
        <v>0</v>
      </c>
      <c r="V1122" s="280"/>
      <c r="W1122" s="133" t="s">
        <v>249</v>
      </c>
      <c r="X1122" s="217"/>
      <c r="Y1122" s="294"/>
      <c r="Z1122" s="177"/>
    </row>
    <row r="1123" spans="1:26" s="44" customFormat="1" ht="12.75" customHeight="1">
      <c r="A1123" s="309" t="s">
        <v>2249</v>
      </c>
      <c r="B1123" s="310"/>
      <c r="C1123" s="310">
        <v>1022394</v>
      </c>
      <c r="D1123" s="311">
        <v>5999100033139</v>
      </c>
      <c r="E1123" s="318">
        <v>85013020222</v>
      </c>
      <c r="F1123" s="315">
        <v>2106909200</v>
      </c>
      <c r="G1123" s="129" t="s">
        <v>89</v>
      </c>
      <c r="H1123" s="81" t="s">
        <v>243</v>
      </c>
      <c r="I1123" s="340" t="s">
        <v>878</v>
      </c>
      <c r="J1123" s="104" t="s">
        <v>684</v>
      </c>
      <c r="K1123" s="43" t="s">
        <v>879</v>
      </c>
      <c r="L1123" s="15">
        <v>12</v>
      </c>
      <c r="M1123" s="206">
        <v>26.591986849315074</v>
      </c>
      <c r="N1123" s="73"/>
      <c r="O1123" s="197">
        <f t="shared" si="288"/>
        <v>1127.5002424109591</v>
      </c>
      <c r="P1123" s="174">
        <v>1.25</v>
      </c>
      <c r="Q1123" s="174">
        <f t="shared" si="289"/>
        <v>26.591986849315074</v>
      </c>
      <c r="R1123" s="173">
        <f t="shared" si="278"/>
        <v>1409.3753030136988</v>
      </c>
      <c r="S1123" s="173">
        <f t="shared" si="290"/>
        <v>281.87506060273972</v>
      </c>
      <c r="T1123" s="111"/>
      <c r="U1123" s="32">
        <f t="shared" si="276"/>
        <v>0</v>
      </c>
      <c r="V1123" s="280">
        <v>3</v>
      </c>
      <c r="W1123" s="133" t="s">
        <v>249</v>
      </c>
      <c r="X1123" s="217"/>
      <c r="Y1123" s="294">
        <v>47209</v>
      </c>
      <c r="Z1123" s="177"/>
    </row>
    <row r="1124" spans="1:26" s="44" customFormat="1" ht="12.75" customHeight="1">
      <c r="A1124" s="309" t="s">
        <v>2250</v>
      </c>
      <c r="B1124" s="310"/>
      <c r="C1124" s="310">
        <v>1022395</v>
      </c>
      <c r="D1124" s="311">
        <v>5999100033177</v>
      </c>
      <c r="E1124" s="318">
        <v>85013020622</v>
      </c>
      <c r="F1124" s="315">
        <v>2106909200</v>
      </c>
      <c r="G1124" s="129" t="s">
        <v>89</v>
      </c>
      <c r="H1124" s="81" t="s">
        <v>243</v>
      </c>
      <c r="I1124" s="340" t="s">
        <v>878</v>
      </c>
      <c r="J1124" s="104" t="s">
        <v>684</v>
      </c>
      <c r="K1124" s="43" t="s">
        <v>44</v>
      </c>
      <c r="L1124" s="15">
        <v>12</v>
      </c>
      <c r="M1124" s="206">
        <v>26.591986849315074</v>
      </c>
      <c r="N1124" s="73"/>
      <c r="O1124" s="197">
        <f t="shared" si="288"/>
        <v>1127.5002424109591</v>
      </c>
      <c r="P1124" s="174">
        <v>1.25</v>
      </c>
      <c r="Q1124" s="174">
        <f t="shared" si="289"/>
        <v>26.591986849315074</v>
      </c>
      <c r="R1124" s="173">
        <f t="shared" si="278"/>
        <v>1409.3753030136988</v>
      </c>
      <c r="S1124" s="173">
        <f t="shared" si="290"/>
        <v>281.87506060273972</v>
      </c>
      <c r="T1124" s="111"/>
      <c r="U1124" s="32">
        <f t="shared" si="276"/>
        <v>0</v>
      </c>
      <c r="V1124" s="280">
        <v>6</v>
      </c>
      <c r="W1124" s="133" t="s">
        <v>249</v>
      </c>
      <c r="X1124" s="217"/>
      <c r="Y1124" s="294">
        <v>47027</v>
      </c>
      <c r="Z1124" s="177"/>
    </row>
    <row r="1125" spans="1:26" s="44" customFormat="1" ht="12.75" customHeight="1">
      <c r="A1125" s="309" t="s">
        <v>2251</v>
      </c>
      <c r="B1125" s="310"/>
      <c r="C1125" s="310">
        <v>1022396</v>
      </c>
      <c r="D1125" s="311">
        <v>5999100033092</v>
      </c>
      <c r="E1125" s="318">
        <v>85013010422</v>
      </c>
      <c r="F1125" s="315">
        <v>2106909200</v>
      </c>
      <c r="G1125" s="129" t="s">
        <v>89</v>
      </c>
      <c r="H1125" s="81" t="s">
        <v>243</v>
      </c>
      <c r="I1125" s="340" t="s">
        <v>878</v>
      </c>
      <c r="J1125" s="104" t="s">
        <v>617</v>
      </c>
      <c r="K1125" s="43" t="s">
        <v>880</v>
      </c>
      <c r="L1125" s="15">
        <v>6</v>
      </c>
      <c r="M1125" s="206">
        <v>37.247493698630137</v>
      </c>
      <c r="N1125" s="73"/>
      <c r="O1125" s="197">
        <f t="shared" si="288"/>
        <v>1579.2937328219177</v>
      </c>
      <c r="P1125" s="174">
        <v>1.25</v>
      </c>
      <c r="Q1125" s="174">
        <f t="shared" si="289"/>
        <v>37.247493698630137</v>
      </c>
      <c r="R1125" s="173">
        <f t="shared" si="278"/>
        <v>1974.1171660273972</v>
      </c>
      <c r="S1125" s="173">
        <f t="shared" si="290"/>
        <v>394.82343320547943</v>
      </c>
      <c r="T1125" s="111"/>
      <c r="U1125" s="32">
        <f t="shared" si="276"/>
        <v>0</v>
      </c>
      <c r="V1125" s="280">
        <v>4</v>
      </c>
      <c r="W1125" s="137"/>
      <c r="X1125" s="217"/>
      <c r="Y1125" s="74">
        <v>46753</v>
      </c>
      <c r="Z1125" s="177"/>
    </row>
    <row r="1126" spans="1:26" s="44" customFormat="1" ht="12.75" customHeight="1">
      <c r="A1126" s="309" t="s">
        <v>2252</v>
      </c>
      <c r="B1126" s="310"/>
      <c r="C1126" s="310">
        <v>1022397</v>
      </c>
      <c r="D1126" s="311">
        <v>5999100033061</v>
      </c>
      <c r="E1126" s="318">
        <v>85013010122</v>
      </c>
      <c r="F1126" s="315">
        <v>2106909200</v>
      </c>
      <c r="G1126" s="129" t="s">
        <v>89</v>
      </c>
      <c r="H1126" s="81" t="s">
        <v>243</v>
      </c>
      <c r="I1126" s="340" t="s">
        <v>878</v>
      </c>
      <c r="J1126" s="104" t="s">
        <v>617</v>
      </c>
      <c r="K1126" s="43" t="s">
        <v>43</v>
      </c>
      <c r="L1126" s="15">
        <v>6</v>
      </c>
      <c r="M1126" s="206">
        <v>37.247493698630137</v>
      </c>
      <c r="N1126" s="73"/>
      <c r="O1126" s="197">
        <f t="shared" si="288"/>
        <v>1579.2937328219177</v>
      </c>
      <c r="P1126" s="174">
        <v>1.25</v>
      </c>
      <c r="Q1126" s="174">
        <f t="shared" si="289"/>
        <v>37.247493698630137</v>
      </c>
      <c r="R1126" s="173">
        <f t="shared" si="278"/>
        <v>1974.1171660273972</v>
      </c>
      <c r="S1126" s="173">
        <f t="shared" si="290"/>
        <v>394.82343320547943</v>
      </c>
      <c r="T1126" s="111"/>
      <c r="U1126" s="32">
        <f t="shared" si="276"/>
        <v>0</v>
      </c>
      <c r="V1126" s="280">
        <v>3</v>
      </c>
      <c r="W1126" s="137"/>
      <c r="X1126" s="217"/>
      <c r="Y1126" s="294">
        <v>47027</v>
      </c>
      <c r="Z1126" s="177"/>
    </row>
    <row r="1127" spans="1:26" s="44" customFormat="1" ht="12.75" customHeight="1">
      <c r="A1127" s="309" t="s">
        <v>2253</v>
      </c>
      <c r="B1127" s="310"/>
      <c r="C1127" s="310">
        <v>1022398</v>
      </c>
      <c r="D1127" s="311">
        <v>5999100033085</v>
      </c>
      <c r="E1127" s="318">
        <v>85013010322</v>
      </c>
      <c r="F1127" s="315">
        <v>2106909200</v>
      </c>
      <c r="G1127" s="129" t="s">
        <v>89</v>
      </c>
      <c r="H1127" s="81" t="s">
        <v>243</v>
      </c>
      <c r="I1127" s="340" t="s">
        <v>878</v>
      </c>
      <c r="J1127" s="104" t="s">
        <v>617</v>
      </c>
      <c r="K1127" s="43" t="s">
        <v>18</v>
      </c>
      <c r="L1127" s="15">
        <v>6</v>
      </c>
      <c r="M1127" s="206">
        <v>37.247493698630137</v>
      </c>
      <c r="N1127" s="73"/>
      <c r="O1127" s="197">
        <f t="shared" si="288"/>
        <v>1579.2937328219177</v>
      </c>
      <c r="P1127" s="174">
        <v>1.25</v>
      </c>
      <c r="Q1127" s="174">
        <f t="shared" si="289"/>
        <v>37.247493698630137</v>
      </c>
      <c r="R1127" s="173">
        <f t="shared" si="278"/>
        <v>1974.1171660273972</v>
      </c>
      <c r="S1127" s="173">
        <f t="shared" si="290"/>
        <v>394.82343320547943</v>
      </c>
      <c r="T1127" s="111"/>
      <c r="U1127" s="32">
        <f t="shared" si="276"/>
        <v>0</v>
      </c>
      <c r="V1127" s="280">
        <v>4</v>
      </c>
      <c r="W1127" s="137"/>
      <c r="X1127" s="217"/>
      <c r="Y1127" s="294">
        <v>47058</v>
      </c>
      <c r="Z1127" s="177"/>
    </row>
    <row r="1128" spans="1:26" s="44" customFormat="1" ht="12.75" customHeight="1">
      <c r="A1128" s="309" t="s">
        <v>2254</v>
      </c>
      <c r="B1128" s="310"/>
      <c r="C1128" s="310">
        <v>1022399</v>
      </c>
      <c r="D1128" s="311">
        <v>5999100033108</v>
      </c>
      <c r="E1128" s="318">
        <v>85013010522</v>
      </c>
      <c r="F1128" s="315">
        <v>2106909200</v>
      </c>
      <c r="G1128" s="129" t="s">
        <v>89</v>
      </c>
      <c r="H1128" s="81" t="s">
        <v>243</v>
      </c>
      <c r="I1128" s="340" t="s">
        <v>878</v>
      </c>
      <c r="J1128" s="104" t="s">
        <v>617</v>
      </c>
      <c r="K1128" s="43" t="s">
        <v>9</v>
      </c>
      <c r="L1128" s="15">
        <v>6</v>
      </c>
      <c r="M1128" s="206">
        <v>37.247493698630137</v>
      </c>
      <c r="N1128" s="73"/>
      <c r="O1128" s="197">
        <f t="shared" si="288"/>
        <v>1579.2937328219177</v>
      </c>
      <c r="P1128" s="174">
        <v>1.25</v>
      </c>
      <c r="Q1128" s="174">
        <f t="shared" si="289"/>
        <v>37.247493698630137</v>
      </c>
      <c r="R1128" s="173">
        <f t="shared" si="278"/>
        <v>1974.1171660273972</v>
      </c>
      <c r="S1128" s="173">
        <f t="shared" si="290"/>
        <v>394.82343320547943</v>
      </c>
      <c r="T1128" s="111"/>
      <c r="U1128" s="32">
        <f t="shared" ref="U1128:U1203" si="291">O1128*T1128</f>
        <v>0</v>
      </c>
      <c r="V1128" s="280">
        <v>1</v>
      </c>
      <c r="W1128" s="137"/>
      <c r="X1128" s="217"/>
      <c r="Y1128" s="20">
        <v>46905</v>
      </c>
      <c r="Z1128" s="177"/>
    </row>
    <row r="1129" spans="1:26" s="44" customFormat="1" ht="12.75" customHeight="1">
      <c r="A1129" s="309" t="s">
        <v>2255</v>
      </c>
      <c r="B1129" s="310"/>
      <c r="C1129" s="310"/>
      <c r="D1129" s="311">
        <v>5999100033078</v>
      </c>
      <c r="E1129" s="318">
        <v>85013010222</v>
      </c>
      <c r="F1129" s="315">
        <v>2106909200</v>
      </c>
      <c r="G1129" s="129" t="s">
        <v>89</v>
      </c>
      <c r="H1129" s="81" t="s">
        <v>243</v>
      </c>
      <c r="I1129" s="340" t="s">
        <v>878</v>
      </c>
      <c r="J1129" s="104" t="s">
        <v>617</v>
      </c>
      <c r="K1129" s="43" t="s">
        <v>879</v>
      </c>
      <c r="L1129" s="15">
        <v>6</v>
      </c>
      <c r="M1129" s="206">
        <v>37.247493698630137</v>
      </c>
      <c r="N1129" s="73"/>
      <c r="O1129" s="197">
        <f t="shared" si="288"/>
        <v>1579.2937328219177</v>
      </c>
      <c r="P1129" s="174">
        <v>1.25</v>
      </c>
      <c r="Q1129" s="174">
        <f t="shared" si="289"/>
        <v>37.247493698630137</v>
      </c>
      <c r="R1129" s="173">
        <f t="shared" si="278"/>
        <v>1974.1171660273972</v>
      </c>
      <c r="S1129" s="173">
        <f t="shared" si="290"/>
        <v>394.82343320547943</v>
      </c>
      <c r="T1129" s="111"/>
      <c r="U1129" s="32">
        <f t="shared" si="291"/>
        <v>0</v>
      </c>
      <c r="V1129" s="280">
        <v>3</v>
      </c>
      <c r="W1129" s="137"/>
      <c r="X1129" s="217"/>
      <c r="Y1129" s="20">
        <v>47178</v>
      </c>
      <c r="Z1129" s="177"/>
    </row>
    <row r="1130" spans="1:26" s="44" customFormat="1" ht="12.75" customHeight="1">
      <c r="A1130" s="309" t="s">
        <v>2256</v>
      </c>
      <c r="B1130" s="310"/>
      <c r="C1130" s="310">
        <v>1022401</v>
      </c>
      <c r="D1130" s="311">
        <v>5999100033115</v>
      </c>
      <c r="E1130" s="318">
        <v>85013010622</v>
      </c>
      <c r="F1130" s="315">
        <v>2106909200</v>
      </c>
      <c r="G1130" s="129" t="s">
        <v>89</v>
      </c>
      <c r="H1130" s="81" t="s">
        <v>243</v>
      </c>
      <c r="I1130" s="340" t="s">
        <v>878</v>
      </c>
      <c r="J1130" s="104" t="s">
        <v>617</v>
      </c>
      <c r="K1130" s="43" t="s">
        <v>44</v>
      </c>
      <c r="L1130" s="15">
        <v>6</v>
      </c>
      <c r="M1130" s="206">
        <v>37.247493698630137</v>
      </c>
      <c r="N1130" s="73"/>
      <c r="O1130" s="197">
        <f t="shared" si="288"/>
        <v>1579.2937328219177</v>
      </c>
      <c r="P1130" s="174">
        <v>1.25</v>
      </c>
      <c r="Q1130" s="174">
        <f t="shared" si="289"/>
        <v>37.247493698630137</v>
      </c>
      <c r="R1130" s="173">
        <f t="shared" si="278"/>
        <v>1974.1171660273972</v>
      </c>
      <c r="S1130" s="173">
        <f t="shared" si="290"/>
        <v>394.82343320547943</v>
      </c>
      <c r="T1130" s="111"/>
      <c r="U1130" s="32">
        <f t="shared" si="291"/>
        <v>0</v>
      </c>
      <c r="V1130" s="280">
        <v>3</v>
      </c>
      <c r="W1130" s="137"/>
      <c r="X1130" s="217"/>
      <c r="Y1130" s="74">
        <v>46753</v>
      </c>
      <c r="Z1130" s="177"/>
    </row>
    <row r="1131" spans="1:26" s="46" customFormat="1" ht="12.75" customHeight="1">
      <c r="A1131" s="309" t="s">
        <v>3713</v>
      </c>
      <c r="B1131" s="314"/>
      <c r="C1131" s="314">
        <v>1948747</v>
      </c>
      <c r="D1131" s="311">
        <v>5999100038561</v>
      </c>
      <c r="E1131" s="318">
        <v>85018030200</v>
      </c>
      <c r="F1131" s="319">
        <v>2106909200</v>
      </c>
      <c r="G1131" s="5" t="s">
        <v>89</v>
      </c>
      <c r="H1131" s="8" t="s">
        <v>243</v>
      </c>
      <c r="I1131" s="340" t="s">
        <v>3658</v>
      </c>
      <c r="J1131" s="104" t="s">
        <v>609</v>
      </c>
      <c r="K1131" s="43" t="s">
        <v>3654</v>
      </c>
      <c r="L1131" s="13">
        <v>500</v>
      </c>
      <c r="M1131" s="206">
        <v>2.2803287671232875</v>
      </c>
      <c r="N1131" s="73"/>
      <c r="O1131" s="197">
        <f t="shared" ref="O1131:O1138" si="292">(M1131+M1131*N1131)*$Y$3*(1-$Y$2/100)</f>
        <v>96.685939726027399</v>
      </c>
      <c r="P1131" s="174">
        <v>1.4</v>
      </c>
      <c r="Q1131" s="174">
        <f t="shared" ref="Q1131:Q1140" si="293">M1131*0.8*P1131</f>
        <v>2.5539682191780817</v>
      </c>
      <c r="R1131" s="173">
        <f t="shared" si="278"/>
        <v>135.36031561643833</v>
      </c>
      <c r="S1131" s="173">
        <f t="shared" ref="S1131:S1140" si="294">R1131-O1131</f>
        <v>38.674375890410928</v>
      </c>
      <c r="T1131" s="153"/>
      <c r="U1131" s="32">
        <f t="shared" ref="U1131:U1138" si="295">O1131*T1131</f>
        <v>0</v>
      </c>
      <c r="V1131" s="280">
        <v>46</v>
      </c>
      <c r="W1131" s="137"/>
      <c r="X1131" s="215"/>
      <c r="Y1131" s="294">
        <v>47027</v>
      </c>
      <c r="Z1131" s="151"/>
    </row>
    <row r="1132" spans="1:26" s="46" customFormat="1" ht="12.75" customHeight="1">
      <c r="A1132" s="309" t="s">
        <v>3714</v>
      </c>
      <c r="B1132" s="314"/>
      <c r="C1132" s="314">
        <v>1948748</v>
      </c>
      <c r="D1132" s="311">
        <v>5999100038585</v>
      </c>
      <c r="E1132" s="318">
        <v>85018030400</v>
      </c>
      <c r="F1132" s="319">
        <v>2106909200</v>
      </c>
      <c r="G1132" s="5" t="s">
        <v>89</v>
      </c>
      <c r="H1132" s="8" t="s">
        <v>243</v>
      </c>
      <c r="I1132" s="340" t="s">
        <v>3658</v>
      </c>
      <c r="J1132" s="104" t="s">
        <v>609</v>
      </c>
      <c r="K1132" s="43" t="s">
        <v>3655</v>
      </c>
      <c r="L1132" s="13">
        <v>500</v>
      </c>
      <c r="M1132" s="206">
        <v>2.2803287671232875</v>
      </c>
      <c r="N1132" s="73"/>
      <c r="O1132" s="197">
        <f t="shared" si="292"/>
        <v>96.685939726027399</v>
      </c>
      <c r="P1132" s="174">
        <v>1.4</v>
      </c>
      <c r="Q1132" s="174">
        <f t="shared" si="293"/>
        <v>2.5539682191780817</v>
      </c>
      <c r="R1132" s="173">
        <f t="shared" si="278"/>
        <v>135.36031561643833</v>
      </c>
      <c r="S1132" s="173">
        <f t="shared" si="294"/>
        <v>38.674375890410928</v>
      </c>
      <c r="T1132" s="153"/>
      <c r="U1132" s="32">
        <f t="shared" si="295"/>
        <v>0</v>
      </c>
      <c r="V1132" s="280">
        <v>46</v>
      </c>
      <c r="W1132" s="137"/>
      <c r="X1132" s="215"/>
      <c r="Y1132" s="294">
        <v>47027</v>
      </c>
      <c r="Z1132" s="151"/>
    </row>
    <row r="1133" spans="1:26" s="46" customFormat="1" ht="12.75" customHeight="1">
      <c r="A1133" s="309" t="s">
        <v>3715</v>
      </c>
      <c r="B1133" s="314"/>
      <c r="C1133" s="314">
        <v>1948749</v>
      </c>
      <c r="D1133" s="311">
        <v>5999100038578</v>
      </c>
      <c r="E1133" s="318">
        <v>85018030300</v>
      </c>
      <c r="F1133" s="319">
        <v>2106909200</v>
      </c>
      <c r="G1133" s="5" t="s">
        <v>89</v>
      </c>
      <c r="H1133" s="8" t="s">
        <v>243</v>
      </c>
      <c r="I1133" s="340" t="s">
        <v>3658</v>
      </c>
      <c r="J1133" s="104" t="s">
        <v>609</v>
      </c>
      <c r="K1133" s="43" t="s">
        <v>3656</v>
      </c>
      <c r="L1133" s="13">
        <v>500</v>
      </c>
      <c r="M1133" s="206">
        <v>2.2803287671232875</v>
      </c>
      <c r="N1133" s="73"/>
      <c r="O1133" s="197">
        <f t="shared" si="292"/>
        <v>96.685939726027399</v>
      </c>
      <c r="P1133" s="174">
        <v>1.4</v>
      </c>
      <c r="Q1133" s="174">
        <f t="shared" si="293"/>
        <v>2.5539682191780817</v>
      </c>
      <c r="R1133" s="173">
        <f t="shared" si="278"/>
        <v>135.36031561643833</v>
      </c>
      <c r="S1133" s="173">
        <f t="shared" si="294"/>
        <v>38.674375890410928</v>
      </c>
      <c r="T1133" s="153"/>
      <c r="U1133" s="32">
        <f t="shared" si="295"/>
        <v>0</v>
      </c>
      <c r="V1133" s="280">
        <v>46</v>
      </c>
      <c r="W1133" s="137"/>
      <c r="X1133" s="215"/>
      <c r="Y1133" s="294">
        <v>47027</v>
      </c>
      <c r="Z1133" s="151"/>
    </row>
    <row r="1134" spans="1:26" s="46" customFormat="1" ht="12.75" customHeight="1">
      <c r="A1134" s="309" t="s">
        <v>3716</v>
      </c>
      <c r="B1134" s="314"/>
      <c r="C1134" s="314">
        <v>1948750</v>
      </c>
      <c r="D1134" s="311">
        <v>5999100038554</v>
      </c>
      <c r="E1134" s="318">
        <v>85018030100</v>
      </c>
      <c r="F1134" s="319">
        <v>2106909200</v>
      </c>
      <c r="G1134" s="5" t="s">
        <v>89</v>
      </c>
      <c r="H1134" s="8" t="s">
        <v>243</v>
      </c>
      <c r="I1134" s="340" t="s">
        <v>3658</v>
      </c>
      <c r="J1134" s="104" t="s">
        <v>609</v>
      </c>
      <c r="K1134" s="43" t="s">
        <v>3657</v>
      </c>
      <c r="L1134" s="13">
        <v>500</v>
      </c>
      <c r="M1134" s="206">
        <v>2.2803287671232875</v>
      </c>
      <c r="N1134" s="73"/>
      <c r="O1134" s="197">
        <f t="shared" si="292"/>
        <v>96.685939726027399</v>
      </c>
      <c r="P1134" s="174">
        <v>1.4</v>
      </c>
      <c r="Q1134" s="174">
        <f t="shared" si="293"/>
        <v>2.5539682191780817</v>
      </c>
      <c r="R1134" s="173">
        <f t="shared" si="278"/>
        <v>135.36031561643833</v>
      </c>
      <c r="S1134" s="173">
        <f t="shared" si="294"/>
        <v>38.674375890410928</v>
      </c>
      <c r="T1134" s="153"/>
      <c r="U1134" s="32">
        <f t="shared" si="295"/>
        <v>0</v>
      </c>
      <c r="V1134" s="280">
        <v>46</v>
      </c>
      <c r="W1134" s="137"/>
      <c r="X1134" s="215"/>
      <c r="Y1134" s="294">
        <v>47027</v>
      </c>
      <c r="Z1134" s="151"/>
    </row>
    <row r="1135" spans="1:26" s="45" customFormat="1" ht="12.75" customHeight="1">
      <c r="A1135" s="309" t="s">
        <v>3647</v>
      </c>
      <c r="B1135" s="314"/>
      <c r="C1135" s="314">
        <v>1948751</v>
      </c>
      <c r="D1135" s="311">
        <v>5999100038370</v>
      </c>
      <c r="E1135" s="309">
        <v>85018020200</v>
      </c>
      <c r="F1135" s="315">
        <v>2106909200</v>
      </c>
      <c r="G1135" s="129" t="s">
        <v>89</v>
      </c>
      <c r="H1135" s="81" t="s">
        <v>243</v>
      </c>
      <c r="I1135" s="340" t="s">
        <v>3658</v>
      </c>
      <c r="J1135" s="104" t="s">
        <v>620</v>
      </c>
      <c r="K1135" s="320" t="s">
        <v>3654</v>
      </c>
      <c r="L1135" s="15">
        <v>10</v>
      </c>
      <c r="M1135" s="206">
        <v>34.74147945205479</v>
      </c>
      <c r="N1135" s="73"/>
      <c r="O1135" s="197">
        <f t="shared" si="292"/>
        <v>1473.0387287671231</v>
      </c>
      <c r="P1135" s="174">
        <v>1.25</v>
      </c>
      <c r="Q1135" s="174">
        <f t="shared" si="293"/>
        <v>34.74147945205479</v>
      </c>
      <c r="R1135" s="173">
        <f t="shared" si="278"/>
        <v>1841.2984109589038</v>
      </c>
      <c r="S1135" s="173">
        <f t="shared" si="294"/>
        <v>368.25968219178071</v>
      </c>
      <c r="T1135" s="111"/>
      <c r="U1135" s="32">
        <f t="shared" si="295"/>
        <v>0</v>
      </c>
      <c r="V1135" s="280">
        <v>4</v>
      </c>
      <c r="W1135" s="137"/>
      <c r="X1135" s="215"/>
      <c r="Y1135" s="294">
        <v>46997</v>
      </c>
      <c r="Z1135" s="199"/>
    </row>
    <row r="1136" spans="1:26" s="45" customFormat="1" ht="12.75" customHeight="1">
      <c r="A1136" s="309" t="s">
        <v>3648</v>
      </c>
      <c r="B1136" s="314"/>
      <c r="C1136" s="314">
        <v>1948752</v>
      </c>
      <c r="D1136" s="311">
        <v>5999100038394</v>
      </c>
      <c r="E1136" s="309">
        <v>85018020400</v>
      </c>
      <c r="F1136" s="315">
        <v>2106909200</v>
      </c>
      <c r="G1136" s="129" t="s">
        <v>89</v>
      </c>
      <c r="H1136" s="81" t="s">
        <v>243</v>
      </c>
      <c r="I1136" s="340" t="s">
        <v>3658</v>
      </c>
      <c r="J1136" s="104" t="s">
        <v>620</v>
      </c>
      <c r="K1136" s="320" t="s">
        <v>3655</v>
      </c>
      <c r="L1136" s="15">
        <v>10</v>
      </c>
      <c r="M1136" s="206">
        <v>34.74147945205479</v>
      </c>
      <c r="N1136" s="73"/>
      <c r="O1136" s="197">
        <f t="shared" si="292"/>
        <v>1473.0387287671231</v>
      </c>
      <c r="P1136" s="174">
        <v>1.25</v>
      </c>
      <c r="Q1136" s="174">
        <f t="shared" si="293"/>
        <v>34.74147945205479</v>
      </c>
      <c r="R1136" s="173">
        <f t="shared" si="278"/>
        <v>1841.2984109589038</v>
      </c>
      <c r="S1136" s="173">
        <f t="shared" si="294"/>
        <v>368.25968219178071</v>
      </c>
      <c r="T1136" s="111"/>
      <c r="U1136" s="32">
        <f t="shared" si="295"/>
        <v>0</v>
      </c>
      <c r="V1136" s="280">
        <v>6</v>
      </c>
      <c r="W1136" s="137"/>
      <c r="X1136" s="215"/>
      <c r="Y1136" s="294">
        <v>46997</v>
      </c>
      <c r="Z1136" s="199"/>
    </row>
    <row r="1137" spans="1:26" s="45" customFormat="1" ht="12.75" customHeight="1">
      <c r="A1137" s="309" t="s">
        <v>3649</v>
      </c>
      <c r="B1137" s="314"/>
      <c r="C1137" s="314">
        <v>1948753</v>
      </c>
      <c r="D1137" s="311">
        <v>5999100038387</v>
      </c>
      <c r="E1137" s="309">
        <v>85018020300</v>
      </c>
      <c r="F1137" s="315">
        <v>2106909200</v>
      </c>
      <c r="G1137" s="129" t="s">
        <v>89</v>
      </c>
      <c r="H1137" s="81" t="s">
        <v>243</v>
      </c>
      <c r="I1137" s="340" t="s">
        <v>3658</v>
      </c>
      <c r="J1137" s="104" t="s">
        <v>620</v>
      </c>
      <c r="K1137" s="320" t="s">
        <v>3656</v>
      </c>
      <c r="L1137" s="15">
        <v>10</v>
      </c>
      <c r="M1137" s="206">
        <v>34.74147945205479</v>
      </c>
      <c r="N1137" s="73"/>
      <c r="O1137" s="197">
        <f t="shared" si="292"/>
        <v>1473.0387287671231</v>
      </c>
      <c r="P1137" s="174">
        <v>1.25</v>
      </c>
      <c r="Q1137" s="174">
        <f t="shared" si="293"/>
        <v>34.74147945205479</v>
      </c>
      <c r="R1137" s="173">
        <f t="shared" si="278"/>
        <v>1841.2984109589038</v>
      </c>
      <c r="S1137" s="173">
        <f t="shared" si="294"/>
        <v>368.25968219178071</v>
      </c>
      <c r="T1137" s="111"/>
      <c r="U1137" s="32">
        <f t="shared" si="295"/>
        <v>0</v>
      </c>
      <c r="V1137" s="280">
        <v>12</v>
      </c>
      <c r="W1137" s="137"/>
      <c r="X1137" s="215"/>
      <c r="Y1137" s="294">
        <v>47027</v>
      </c>
      <c r="Z1137" s="199"/>
    </row>
    <row r="1138" spans="1:26" s="45" customFormat="1" ht="12.75" customHeight="1">
      <c r="A1138" s="309" t="s">
        <v>3650</v>
      </c>
      <c r="B1138" s="314"/>
      <c r="C1138" s="314">
        <v>1948754</v>
      </c>
      <c r="D1138" s="311">
        <v>5999100038233</v>
      </c>
      <c r="E1138" s="309">
        <v>85018020100</v>
      </c>
      <c r="F1138" s="315">
        <v>2106909200</v>
      </c>
      <c r="G1138" s="129" t="s">
        <v>89</v>
      </c>
      <c r="H1138" s="81" t="s">
        <v>243</v>
      </c>
      <c r="I1138" s="340" t="s">
        <v>3658</v>
      </c>
      <c r="J1138" s="104" t="s">
        <v>620</v>
      </c>
      <c r="K1138" s="320" t="s">
        <v>3657</v>
      </c>
      <c r="L1138" s="15">
        <v>10</v>
      </c>
      <c r="M1138" s="206">
        <v>34.74147945205479</v>
      </c>
      <c r="N1138" s="73"/>
      <c r="O1138" s="197">
        <f t="shared" si="292"/>
        <v>1473.0387287671231</v>
      </c>
      <c r="P1138" s="174">
        <v>1.25</v>
      </c>
      <c r="Q1138" s="174">
        <f t="shared" si="293"/>
        <v>34.74147945205479</v>
      </c>
      <c r="R1138" s="173">
        <f t="shared" si="278"/>
        <v>1841.2984109589038</v>
      </c>
      <c r="S1138" s="173">
        <f t="shared" si="294"/>
        <v>368.25968219178071</v>
      </c>
      <c r="T1138" s="111"/>
      <c r="U1138" s="32">
        <f t="shared" si="295"/>
        <v>0</v>
      </c>
      <c r="V1138" s="280">
        <v>6</v>
      </c>
      <c r="W1138" s="137"/>
      <c r="X1138" s="215"/>
      <c r="Y1138" s="294">
        <v>46997</v>
      </c>
      <c r="Z1138" s="199"/>
    </row>
    <row r="1139" spans="1:26" s="46" customFormat="1" ht="12.75" customHeight="1">
      <c r="A1139" s="309" t="s">
        <v>3946</v>
      </c>
      <c r="B1139" s="314"/>
      <c r="C1139" s="314"/>
      <c r="D1139" s="311">
        <v>5999100040991</v>
      </c>
      <c r="E1139" s="309">
        <v>85018020620</v>
      </c>
      <c r="F1139" s="315">
        <v>2106909200</v>
      </c>
      <c r="G1139" s="129" t="s">
        <v>89</v>
      </c>
      <c r="H1139" s="81" t="s">
        <v>243</v>
      </c>
      <c r="I1139" s="340" t="s">
        <v>3658</v>
      </c>
      <c r="J1139" s="54" t="s">
        <v>620</v>
      </c>
      <c r="K1139" s="43" t="s">
        <v>3947</v>
      </c>
      <c r="L1139" s="93">
        <v>10</v>
      </c>
      <c r="M1139" s="206">
        <v>34.74147945205479</v>
      </c>
      <c r="N1139" s="73"/>
      <c r="O1139" s="197">
        <f>(M1139+M1139*N1139)*$Y$3*(1-$Y$2/100)</f>
        <v>1473.0387287671231</v>
      </c>
      <c r="P1139" s="174">
        <v>1.25</v>
      </c>
      <c r="Q1139" s="174">
        <f>M1139*0.8*P1139</f>
        <v>34.74147945205479</v>
      </c>
      <c r="R1139" s="173">
        <f>Q1139*53</f>
        <v>1841.2984109589038</v>
      </c>
      <c r="S1139" s="173">
        <f>R1139-O1139</f>
        <v>368.25968219178071</v>
      </c>
      <c r="T1139" s="111"/>
      <c r="U1139" s="32">
        <f>O1139*T1139</f>
        <v>0</v>
      </c>
      <c r="V1139" s="280">
        <v>10</v>
      </c>
      <c r="W1139" s="137"/>
      <c r="X1139" s="215"/>
      <c r="Y1139" s="294">
        <v>47209</v>
      </c>
      <c r="Z1139" s="151"/>
    </row>
    <row r="1140" spans="1:26" s="46" customFormat="1" ht="12.75" customHeight="1">
      <c r="A1140" s="309" t="s">
        <v>3250</v>
      </c>
      <c r="B1140" s="314"/>
      <c r="C1140" s="314">
        <v>1948755</v>
      </c>
      <c r="D1140" s="311">
        <v>5999100032941</v>
      </c>
      <c r="E1140" s="309">
        <v>85014020121</v>
      </c>
      <c r="F1140" s="315">
        <v>2106909200</v>
      </c>
      <c r="G1140" s="129" t="s">
        <v>89</v>
      </c>
      <c r="H1140" s="81" t="s">
        <v>243</v>
      </c>
      <c r="I1140" s="340" t="s">
        <v>1073</v>
      </c>
      <c r="J1140" s="104" t="s">
        <v>609</v>
      </c>
      <c r="K1140" s="43" t="s">
        <v>18</v>
      </c>
      <c r="L1140" s="12">
        <v>500</v>
      </c>
      <c r="M1140" s="206">
        <v>1.9231890410958907</v>
      </c>
      <c r="N1140" s="73"/>
      <c r="O1140" s="197">
        <f t="shared" si="288"/>
        <v>81.543215342465771</v>
      </c>
      <c r="P1140" s="174">
        <v>1.4</v>
      </c>
      <c r="Q1140" s="174">
        <f t="shared" si="293"/>
        <v>2.1539717260273976</v>
      </c>
      <c r="R1140" s="173">
        <f t="shared" si="278"/>
        <v>114.16050147945208</v>
      </c>
      <c r="S1140" s="173">
        <f t="shared" si="294"/>
        <v>32.617286136986309</v>
      </c>
      <c r="T1140" s="111"/>
      <c r="U1140" s="32">
        <f t="shared" si="291"/>
        <v>0</v>
      </c>
      <c r="V1140" s="280">
        <v>33</v>
      </c>
      <c r="W1140" s="137"/>
      <c r="X1140" s="215"/>
      <c r="Y1140" s="294">
        <v>46753</v>
      </c>
      <c r="Z1140" s="151"/>
    </row>
    <row r="1141" spans="1:26" s="44" customFormat="1" ht="12.75" customHeight="1">
      <c r="A1141" s="309" t="s">
        <v>2257</v>
      </c>
      <c r="B1141" s="310"/>
      <c r="C1141" s="310">
        <v>1022402</v>
      </c>
      <c r="D1141" s="311">
        <v>5999100032910</v>
      </c>
      <c r="E1141" s="318">
        <v>85014010121</v>
      </c>
      <c r="F1141" s="315">
        <v>2106909200</v>
      </c>
      <c r="G1141" s="129" t="s">
        <v>89</v>
      </c>
      <c r="H1141" s="81" t="s">
        <v>243</v>
      </c>
      <c r="I1141" s="340" t="s">
        <v>1073</v>
      </c>
      <c r="J1141" s="104" t="s">
        <v>1070</v>
      </c>
      <c r="K1141" s="43" t="s">
        <v>18</v>
      </c>
      <c r="L1141" s="15">
        <v>12</v>
      </c>
      <c r="M1141" s="206">
        <v>26.851877260273969</v>
      </c>
      <c r="N1141" s="73"/>
      <c r="O1141" s="197">
        <f t="shared" si="288"/>
        <v>1138.5195958356164</v>
      </c>
      <c r="P1141" s="174">
        <v>1.25</v>
      </c>
      <c r="Q1141" s="174">
        <f t="shared" si="289"/>
        <v>26.851877260273973</v>
      </c>
      <c r="R1141" s="173">
        <f t="shared" si="278"/>
        <v>1423.1494947945205</v>
      </c>
      <c r="S1141" s="173">
        <f t="shared" ref="S1141:S1142" si="296">R1141-O1141</f>
        <v>284.62989895890405</v>
      </c>
      <c r="T1141" s="111"/>
      <c r="U1141" s="32">
        <f t="shared" si="291"/>
        <v>0</v>
      </c>
      <c r="V1141" s="280"/>
      <c r="W1141" s="137"/>
      <c r="X1141" s="217"/>
      <c r="Y1141" s="20"/>
      <c r="Z1141" s="177"/>
    </row>
    <row r="1142" spans="1:26" s="44" customFormat="1" ht="12.75" customHeight="1">
      <c r="A1142" s="309" t="s">
        <v>2258</v>
      </c>
      <c r="B1142" s="310"/>
      <c r="C1142" s="310">
        <v>1022403</v>
      </c>
      <c r="D1142" s="311">
        <v>5999100032927</v>
      </c>
      <c r="E1142" s="318">
        <v>85014010321</v>
      </c>
      <c r="F1142" s="315">
        <v>2106909200</v>
      </c>
      <c r="G1142" s="129" t="s">
        <v>89</v>
      </c>
      <c r="H1142" s="81" t="s">
        <v>243</v>
      </c>
      <c r="I1142" s="340" t="s">
        <v>1073</v>
      </c>
      <c r="J1142" s="104" t="s">
        <v>1070</v>
      </c>
      <c r="K1142" s="43" t="s">
        <v>171</v>
      </c>
      <c r="L1142" s="15">
        <v>12</v>
      </c>
      <c r="M1142" s="206">
        <v>26.851877260273969</v>
      </c>
      <c r="N1142" s="73"/>
      <c r="O1142" s="197">
        <f t="shared" si="288"/>
        <v>1138.5195958356164</v>
      </c>
      <c r="P1142" s="174">
        <v>1.25</v>
      </c>
      <c r="Q1142" s="174">
        <f t="shared" si="289"/>
        <v>26.851877260273973</v>
      </c>
      <c r="R1142" s="173">
        <f t="shared" si="278"/>
        <v>1423.1494947945205</v>
      </c>
      <c r="S1142" s="173">
        <f t="shared" si="296"/>
        <v>284.62989895890405</v>
      </c>
      <c r="T1142" s="111"/>
      <c r="U1142" s="32">
        <f t="shared" si="291"/>
        <v>0</v>
      </c>
      <c r="V1142" s="280">
        <v>8</v>
      </c>
      <c r="W1142" s="137"/>
      <c r="X1142" s="217"/>
      <c r="Y1142" s="294">
        <v>46935</v>
      </c>
      <c r="Z1142" s="177"/>
    </row>
    <row r="1143" spans="1:26" s="46" customFormat="1" ht="12.75" customHeight="1">
      <c r="A1143" s="309" t="s">
        <v>3948</v>
      </c>
      <c r="B1143" s="314"/>
      <c r="C1143" s="314"/>
      <c r="D1143" s="311">
        <v>5999100038677</v>
      </c>
      <c r="E1143" s="309">
        <v>82041010000</v>
      </c>
      <c r="F1143" s="315">
        <v>2106909200</v>
      </c>
      <c r="G1143" s="129" t="s">
        <v>89</v>
      </c>
      <c r="H1143" s="81" t="s">
        <v>243</v>
      </c>
      <c r="I1143" s="340" t="s">
        <v>193</v>
      </c>
      <c r="J1143" s="54" t="s">
        <v>591</v>
      </c>
      <c r="K1143" s="43"/>
      <c r="L1143" s="93">
        <v>12</v>
      </c>
      <c r="M1143" s="206">
        <v>28.587945205479453</v>
      </c>
      <c r="N1143" s="73"/>
      <c r="O1143" s="197">
        <f>(M1143+M1143*N1143)*$Y$3*(1-$Y$2/100)</f>
        <v>1212.1288767123287</v>
      </c>
      <c r="P1143" s="174">
        <v>1.25</v>
      </c>
      <c r="Q1143" s="174">
        <f>M1143*0.8*P1143</f>
        <v>28.587945205479457</v>
      </c>
      <c r="R1143" s="173">
        <f>Q1143*53</f>
        <v>1515.1610958904112</v>
      </c>
      <c r="S1143" s="173">
        <f>R1143-O1143</f>
        <v>303.03221917808241</v>
      </c>
      <c r="T1143" s="111"/>
      <c r="U1143" s="32">
        <f>O1143*T1143</f>
        <v>0</v>
      </c>
      <c r="V1143" s="280">
        <v>12</v>
      </c>
      <c r="W1143" s="137"/>
      <c r="X1143" s="215"/>
      <c r="Y1143" s="294">
        <v>47178</v>
      </c>
      <c r="Z1143" s="151"/>
    </row>
    <row r="1144" spans="1:26" s="44" customFormat="1" ht="12.75" customHeight="1">
      <c r="A1144" s="309" t="s">
        <v>2259</v>
      </c>
      <c r="B1144" s="310"/>
      <c r="C1144" s="310">
        <v>1022407</v>
      </c>
      <c r="D1144" s="311">
        <v>5999100004306</v>
      </c>
      <c r="E1144" s="318">
        <v>82016010100</v>
      </c>
      <c r="F1144" s="315">
        <v>2106905900</v>
      </c>
      <c r="G1144" s="129" t="s">
        <v>89</v>
      </c>
      <c r="H1144" s="81" t="s">
        <v>242</v>
      </c>
      <c r="I1144" s="340" t="s">
        <v>115</v>
      </c>
      <c r="J1144" s="105" t="s">
        <v>568</v>
      </c>
      <c r="K1144" s="43" t="s">
        <v>78</v>
      </c>
      <c r="L1144" s="15">
        <v>8</v>
      </c>
      <c r="M1144" s="206">
        <v>29.42876712328767</v>
      </c>
      <c r="N1144" s="73"/>
      <c r="O1144" s="197">
        <f t="shared" si="288"/>
        <v>1247.7797260273974</v>
      </c>
      <c r="P1144" s="174">
        <v>1.25</v>
      </c>
      <c r="Q1144" s="174">
        <f t="shared" si="289"/>
        <v>29.42876712328767</v>
      </c>
      <c r="R1144" s="173">
        <f t="shared" ref="R1144:R1211" si="297">Q1144*53</f>
        <v>1559.7246575342465</v>
      </c>
      <c r="S1144" s="173">
        <f t="shared" ref="S1144:S1149" si="298">R1144-O1144</f>
        <v>311.94493150684912</v>
      </c>
      <c r="T1144" s="111"/>
      <c r="U1144" s="32">
        <f t="shared" si="291"/>
        <v>0</v>
      </c>
      <c r="V1144" s="280">
        <v>11</v>
      </c>
      <c r="W1144" s="133" t="s">
        <v>249</v>
      </c>
      <c r="X1144" s="215"/>
      <c r="Y1144" s="20">
        <v>46447</v>
      </c>
      <c r="Z1144" s="199"/>
    </row>
    <row r="1145" spans="1:26" s="44" customFormat="1" ht="12.75" customHeight="1">
      <c r="A1145" s="309" t="s">
        <v>2260</v>
      </c>
      <c r="B1145" s="310">
        <v>81154248</v>
      </c>
      <c r="C1145" s="310">
        <v>999152</v>
      </c>
      <c r="D1145" s="311">
        <v>5999100032583</v>
      </c>
      <c r="E1145" s="318">
        <v>82017020020</v>
      </c>
      <c r="F1145" s="315">
        <v>2106909200</v>
      </c>
      <c r="G1145" s="129" t="s">
        <v>89</v>
      </c>
      <c r="H1145" s="81" t="s">
        <v>242</v>
      </c>
      <c r="I1145" s="340" t="s">
        <v>312</v>
      </c>
      <c r="J1145" s="316" t="s">
        <v>480</v>
      </c>
      <c r="K1145" s="5"/>
      <c r="L1145" s="15">
        <v>17</v>
      </c>
      <c r="M1145" s="206">
        <v>19.491780821917811</v>
      </c>
      <c r="N1145" s="81"/>
      <c r="O1145" s="197">
        <f t="shared" si="288"/>
        <v>826.45150684931525</v>
      </c>
      <c r="P1145" s="174">
        <v>1.3</v>
      </c>
      <c r="Q1145" s="174">
        <f t="shared" si="289"/>
        <v>20.271452054794526</v>
      </c>
      <c r="R1145" s="173">
        <f t="shared" si="297"/>
        <v>1074.3869589041099</v>
      </c>
      <c r="S1145" s="173">
        <f t="shared" si="298"/>
        <v>247.93545205479461</v>
      </c>
      <c r="T1145" s="111"/>
      <c r="U1145" s="32">
        <f t="shared" si="291"/>
        <v>0</v>
      </c>
      <c r="V1145" s="280">
        <v>12</v>
      </c>
      <c r="W1145" s="136" t="s">
        <v>251</v>
      </c>
      <c r="X1145" s="217"/>
      <c r="Y1145" s="20">
        <v>47209</v>
      </c>
      <c r="Z1145" s="178"/>
    </row>
    <row r="1146" spans="1:26" s="44" customFormat="1" ht="12.75" customHeight="1">
      <c r="A1146" s="309" t="s">
        <v>2261</v>
      </c>
      <c r="B1146" s="310"/>
      <c r="C1146" s="310">
        <v>1022404</v>
      </c>
      <c r="D1146" s="311">
        <v>5999100032576</v>
      </c>
      <c r="E1146" s="318">
        <v>82017010020</v>
      </c>
      <c r="F1146" s="315">
        <v>2106909200</v>
      </c>
      <c r="G1146" s="129" t="s">
        <v>89</v>
      </c>
      <c r="H1146" s="81" t="s">
        <v>242</v>
      </c>
      <c r="I1146" s="340" t="s">
        <v>312</v>
      </c>
      <c r="J1146" s="105" t="s">
        <v>538</v>
      </c>
      <c r="K1146" s="43"/>
      <c r="L1146" s="15">
        <v>12</v>
      </c>
      <c r="M1146" s="206">
        <v>23.130246575342465</v>
      </c>
      <c r="N1146" s="81"/>
      <c r="O1146" s="197">
        <f t="shared" si="288"/>
        <v>980.72245479452056</v>
      </c>
      <c r="P1146" s="174">
        <v>1.25</v>
      </c>
      <c r="Q1146" s="174">
        <f t="shared" si="289"/>
        <v>23.130246575342465</v>
      </c>
      <c r="R1146" s="173">
        <f t="shared" si="297"/>
        <v>1225.9030684931506</v>
      </c>
      <c r="S1146" s="173">
        <f t="shared" si="298"/>
        <v>245.18061369863005</v>
      </c>
      <c r="T1146" s="111"/>
      <c r="U1146" s="32">
        <f t="shared" si="291"/>
        <v>0</v>
      </c>
      <c r="V1146" s="280">
        <v>7</v>
      </c>
      <c r="W1146" s="136" t="s">
        <v>251</v>
      </c>
      <c r="X1146" s="217"/>
      <c r="Y1146" s="294">
        <v>47270</v>
      </c>
      <c r="Z1146" s="178"/>
    </row>
    <row r="1147" spans="1:26" s="44" customFormat="1" ht="12.75" customHeight="1">
      <c r="A1147" s="309" t="s">
        <v>2262</v>
      </c>
      <c r="B1147" s="310">
        <v>81154249</v>
      </c>
      <c r="C1147" s="310">
        <v>999153</v>
      </c>
      <c r="D1147" s="311">
        <v>5999100032569</v>
      </c>
      <c r="E1147" s="318">
        <v>82017030020</v>
      </c>
      <c r="F1147" s="315">
        <v>2106909200</v>
      </c>
      <c r="G1147" s="129" t="s">
        <v>89</v>
      </c>
      <c r="H1147" s="81" t="s">
        <v>242</v>
      </c>
      <c r="I1147" s="340" t="s">
        <v>312</v>
      </c>
      <c r="J1147" s="104" t="s">
        <v>481</v>
      </c>
      <c r="K1147" s="5"/>
      <c r="L1147" s="15">
        <v>12</v>
      </c>
      <c r="M1147" s="206">
        <v>14.637027945205478</v>
      </c>
      <c r="N1147" s="81"/>
      <c r="O1147" s="197">
        <f t="shared" si="288"/>
        <v>620.60998487671236</v>
      </c>
      <c r="P1147" s="174">
        <v>1.35</v>
      </c>
      <c r="Q1147" s="174">
        <f t="shared" si="289"/>
        <v>15.807990180821918</v>
      </c>
      <c r="R1147" s="173">
        <f t="shared" si="297"/>
        <v>837.82347958356161</v>
      </c>
      <c r="S1147" s="173">
        <f t="shared" si="298"/>
        <v>217.21349470684925</v>
      </c>
      <c r="T1147" s="111"/>
      <c r="U1147" s="32">
        <f t="shared" si="291"/>
        <v>0</v>
      </c>
      <c r="V1147" s="280">
        <v>39</v>
      </c>
      <c r="W1147" s="135" t="s">
        <v>252</v>
      </c>
      <c r="X1147" s="217"/>
      <c r="Y1147" s="20">
        <v>47209</v>
      </c>
      <c r="Z1147" s="178"/>
    </row>
    <row r="1148" spans="1:26" s="47" customFormat="1" ht="12.75" customHeight="1">
      <c r="A1148" s="309" t="s">
        <v>2263</v>
      </c>
      <c r="B1148" s="310"/>
      <c r="C1148" s="310">
        <v>1024423</v>
      </c>
      <c r="D1148" s="311">
        <v>5999100032699</v>
      </c>
      <c r="E1148" s="318">
        <v>89038010020</v>
      </c>
      <c r="F1148" s="315">
        <v>2106909200</v>
      </c>
      <c r="G1148" s="129" t="s">
        <v>89</v>
      </c>
      <c r="H1148" s="28" t="s">
        <v>237</v>
      </c>
      <c r="I1148" s="340" t="s">
        <v>167</v>
      </c>
      <c r="J1148" s="104" t="s">
        <v>481</v>
      </c>
      <c r="K1148" s="5"/>
      <c r="L1148" s="15">
        <v>13</v>
      </c>
      <c r="M1148" s="206">
        <v>14.637027945205478</v>
      </c>
      <c r="N1148" s="73"/>
      <c r="O1148" s="197">
        <f t="shared" si="288"/>
        <v>620.60998487671236</v>
      </c>
      <c r="P1148" s="174">
        <v>1.35</v>
      </c>
      <c r="Q1148" s="174">
        <f t="shared" si="289"/>
        <v>15.807990180821918</v>
      </c>
      <c r="R1148" s="173">
        <f t="shared" si="297"/>
        <v>837.82347958356161</v>
      </c>
      <c r="S1148" s="173">
        <f t="shared" si="298"/>
        <v>217.21349470684925</v>
      </c>
      <c r="T1148" s="111"/>
      <c r="U1148" s="32">
        <f t="shared" si="291"/>
        <v>0</v>
      </c>
      <c r="V1148" s="280">
        <v>4</v>
      </c>
      <c r="W1148" s="133" t="s">
        <v>249</v>
      </c>
      <c r="X1148" s="217"/>
      <c r="Y1148" s="294">
        <v>46844</v>
      </c>
      <c r="Z1148" s="177"/>
    </row>
    <row r="1149" spans="1:26" s="44" customFormat="1" ht="12.75" customHeight="1">
      <c r="A1149" s="309" t="s">
        <v>2264</v>
      </c>
      <c r="B1149" s="310"/>
      <c r="C1149" s="310">
        <v>1022405</v>
      </c>
      <c r="D1149" s="311">
        <v>5999100028784</v>
      </c>
      <c r="E1149" s="318">
        <v>85016010100</v>
      </c>
      <c r="F1149" s="315">
        <v>2106909200</v>
      </c>
      <c r="G1149" s="129" t="s">
        <v>89</v>
      </c>
      <c r="H1149" s="81" t="s">
        <v>243</v>
      </c>
      <c r="I1149" s="340" t="s">
        <v>1120</v>
      </c>
      <c r="J1149" s="105" t="s">
        <v>1119</v>
      </c>
      <c r="K1149" s="43" t="s">
        <v>72</v>
      </c>
      <c r="L1149" s="15">
        <v>12</v>
      </c>
      <c r="M1149" s="206">
        <v>25.126204931506852</v>
      </c>
      <c r="N1149" s="73"/>
      <c r="O1149" s="197">
        <f t="shared" si="288"/>
        <v>1065.3510890958905</v>
      </c>
      <c r="P1149" s="174">
        <v>1.25</v>
      </c>
      <c r="Q1149" s="174">
        <f t="shared" si="289"/>
        <v>25.126204931506852</v>
      </c>
      <c r="R1149" s="173">
        <f t="shared" si="297"/>
        <v>1331.6888613698632</v>
      </c>
      <c r="S1149" s="173">
        <f t="shared" si="298"/>
        <v>266.33777227397263</v>
      </c>
      <c r="T1149" s="111"/>
      <c r="U1149" s="32">
        <f t="shared" si="291"/>
        <v>0</v>
      </c>
      <c r="V1149" s="280">
        <v>3</v>
      </c>
      <c r="W1149" s="137"/>
      <c r="X1149" s="217"/>
      <c r="Y1149" s="20">
        <v>46966</v>
      </c>
      <c r="Z1149" s="178"/>
    </row>
    <row r="1150" spans="1:26" s="46" customFormat="1" ht="12.75" customHeight="1">
      <c r="A1150" s="309" t="s">
        <v>2265</v>
      </c>
      <c r="B1150" s="310"/>
      <c r="C1150" s="310">
        <v>1022409</v>
      </c>
      <c r="D1150" s="311">
        <v>728633109173</v>
      </c>
      <c r="E1150" s="318">
        <v>85005010200</v>
      </c>
      <c r="F1150" s="315">
        <v>2106909200</v>
      </c>
      <c r="G1150" s="129" t="s">
        <v>89</v>
      </c>
      <c r="H1150" s="81" t="s">
        <v>243</v>
      </c>
      <c r="I1150" s="340" t="s">
        <v>305</v>
      </c>
      <c r="J1150" s="105" t="s">
        <v>620</v>
      </c>
      <c r="K1150" s="43" t="s">
        <v>116</v>
      </c>
      <c r="L1150" s="15">
        <v>12</v>
      </c>
      <c r="M1150" s="206">
        <v>23.390136986301375</v>
      </c>
      <c r="N1150" s="73"/>
      <c r="O1150" s="197">
        <f t="shared" si="288"/>
        <v>991.74180821917844</v>
      </c>
      <c r="P1150" s="174">
        <v>1.25</v>
      </c>
      <c r="Q1150" s="174">
        <f t="shared" si="289"/>
        <v>23.390136986301378</v>
      </c>
      <c r="R1150" s="173">
        <f t="shared" si="297"/>
        <v>1239.6772602739732</v>
      </c>
      <c r="S1150" s="173">
        <f>R1150-O1150</f>
        <v>247.93545205479472</v>
      </c>
      <c r="T1150" s="111"/>
      <c r="U1150" s="32">
        <f t="shared" si="291"/>
        <v>0</v>
      </c>
      <c r="V1150" s="280"/>
      <c r="W1150" s="133" t="s">
        <v>249</v>
      </c>
      <c r="X1150" s="217"/>
      <c r="Y1150" s="74"/>
      <c r="Z1150" s="178"/>
    </row>
    <row r="1151" spans="1:26" s="46" customFormat="1" ht="12.75" customHeight="1">
      <c r="A1151" s="309" t="s">
        <v>3233</v>
      </c>
      <c r="B1151" s="310"/>
      <c r="C1151" s="310">
        <v>1948756</v>
      </c>
      <c r="D1151" s="311">
        <v>5999100034679</v>
      </c>
      <c r="E1151" s="318">
        <v>85005010420</v>
      </c>
      <c r="F1151" s="315">
        <v>2106909200</v>
      </c>
      <c r="G1151" s="129" t="s">
        <v>89</v>
      </c>
      <c r="H1151" s="81" t="s">
        <v>243</v>
      </c>
      <c r="I1151" s="340" t="s">
        <v>305</v>
      </c>
      <c r="J1151" s="105" t="s">
        <v>620</v>
      </c>
      <c r="K1151" s="43" t="s">
        <v>725</v>
      </c>
      <c r="L1151" s="15">
        <v>12</v>
      </c>
      <c r="M1151" s="206">
        <v>23.390136986301375</v>
      </c>
      <c r="N1151" s="73"/>
      <c r="O1151" s="197">
        <f t="shared" si="288"/>
        <v>991.74180821917844</v>
      </c>
      <c r="P1151" s="174">
        <v>1.25</v>
      </c>
      <c r="Q1151" s="174">
        <f t="shared" ref="Q1151:Q1152" si="299">M1151*0.8*P1151</f>
        <v>23.390136986301378</v>
      </c>
      <c r="R1151" s="173">
        <f t="shared" si="297"/>
        <v>1239.6772602739732</v>
      </c>
      <c r="S1151" s="173">
        <f t="shared" ref="S1151:S1152" si="300">R1151-O1151</f>
        <v>247.93545205479472</v>
      </c>
      <c r="T1151" s="111"/>
      <c r="U1151" s="32">
        <f t="shared" si="291"/>
        <v>0</v>
      </c>
      <c r="V1151" s="280">
        <v>8</v>
      </c>
      <c r="W1151" s="137"/>
      <c r="X1151" s="217"/>
      <c r="Y1151" s="294">
        <v>46784</v>
      </c>
      <c r="Z1151" s="178"/>
    </row>
    <row r="1152" spans="1:26" s="46" customFormat="1" ht="12.75" customHeight="1">
      <c r="A1152" s="309" t="s">
        <v>3234</v>
      </c>
      <c r="B1152" s="310"/>
      <c r="C1152" s="310">
        <v>1948757</v>
      </c>
      <c r="D1152" s="311">
        <v>5999100034686</v>
      </c>
      <c r="E1152" s="318">
        <v>85005010520</v>
      </c>
      <c r="F1152" s="315">
        <v>2106909200</v>
      </c>
      <c r="G1152" s="129" t="s">
        <v>89</v>
      </c>
      <c r="H1152" s="81" t="s">
        <v>243</v>
      </c>
      <c r="I1152" s="340" t="s">
        <v>305</v>
      </c>
      <c r="J1152" s="105" t="s">
        <v>620</v>
      </c>
      <c r="K1152" s="43" t="s">
        <v>727</v>
      </c>
      <c r="L1152" s="15">
        <v>12</v>
      </c>
      <c r="M1152" s="206">
        <v>23.390136986301375</v>
      </c>
      <c r="N1152" s="73"/>
      <c r="O1152" s="197">
        <f t="shared" si="288"/>
        <v>991.74180821917844</v>
      </c>
      <c r="P1152" s="174">
        <v>1.25</v>
      </c>
      <c r="Q1152" s="174">
        <f t="shared" si="299"/>
        <v>23.390136986301378</v>
      </c>
      <c r="R1152" s="173">
        <f t="shared" si="297"/>
        <v>1239.6772602739732</v>
      </c>
      <c r="S1152" s="173">
        <f t="shared" si="300"/>
        <v>247.93545205479472</v>
      </c>
      <c r="T1152" s="111"/>
      <c r="U1152" s="32">
        <f t="shared" si="291"/>
        <v>0</v>
      </c>
      <c r="V1152" s="280">
        <v>7</v>
      </c>
      <c r="W1152" s="137"/>
      <c r="X1152" s="218"/>
      <c r="Y1152" s="294">
        <v>46784</v>
      </c>
      <c r="Z1152" s="178"/>
    </row>
    <row r="1153" spans="1:26" s="44" customFormat="1" ht="12.75" customHeight="1">
      <c r="A1153" s="309" t="s">
        <v>2266</v>
      </c>
      <c r="B1153" s="310"/>
      <c r="C1153" s="310"/>
      <c r="D1153" s="311">
        <v>5999100034419</v>
      </c>
      <c r="E1153" s="318">
        <v>89036010020</v>
      </c>
      <c r="F1153" s="315">
        <v>2106909200</v>
      </c>
      <c r="G1153" s="129" t="s">
        <v>89</v>
      </c>
      <c r="H1153" s="81" t="s">
        <v>237</v>
      </c>
      <c r="I1153" s="340" t="s">
        <v>408</v>
      </c>
      <c r="J1153" s="104" t="s">
        <v>476</v>
      </c>
      <c r="K1153" s="43"/>
      <c r="L1153" s="15">
        <v>13</v>
      </c>
      <c r="M1153" s="206">
        <v>10.998562191780822</v>
      </c>
      <c r="N1153" s="73"/>
      <c r="O1153" s="197">
        <f t="shared" si="288"/>
        <v>466.33903693150688</v>
      </c>
      <c r="P1153" s="174">
        <v>1.4</v>
      </c>
      <c r="Q1153" s="174">
        <f t="shared" si="289"/>
        <v>12.318389654794521</v>
      </c>
      <c r="R1153" s="173">
        <f t="shared" si="297"/>
        <v>652.87465170410962</v>
      </c>
      <c r="S1153" s="173">
        <f>R1153-O1153</f>
        <v>186.53561477260274</v>
      </c>
      <c r="T1153" s="111"/>
      <c r="U1153" s="32">
        <f t="shared" si="291"/>
        <v>0</v>
      </c>
      <c r="V1153" s="280">
        <v>12</v>
      </c>
      <c r="W1153" s="155" t="s">
        <v>253</v>
      </c>
      <c r="X1153" s="217"/>
      <c r="Y1153" s="294">
        <v>47239</v>
      </c>
      <c r="Z1153" s="178"/>
    </row>
    <row r="1154" spans="1:26" s="44" customFormat="1" ht="12.75" customHeight="1">
      <c r="A1154" s="309" t="s">
        <v>2267</v>
      </c>
      <c r="B1154" s="310"/>
      <c r="C1154" s="310"/>
      <c r="D1154" s="311">
        <v>5999100033016</v>
      </c>
      <c r="E1154" s="318">
        <v>85007020121</v>
      </c>
      <c r="F1154" s="315">
        <v>2106909200</v>
      </c>
      <c r="G1154" s="129" t="s">
        <v>89</v>
      </c>
      <c r="H1154" s="81" t="s">
        <v>242</v>
      </c>
      <c r="I1154" s="340" t="s">
        <v>378</v>
      </c>
      <c r="J1154" s="104" t="s">
        <v>1162</v>
      </c>
      <c r="K1154" s="43" t="s">
        <v>109</v>
      </c>
      <c r="L1154" s="15">
        <v>800</v>
      </c>
      <c r="M1154" s="206">
        <v>1.9231890410958907</v>
      </c>
      <c r="N1154" s="73"/>
      <c r="O1154" s="197">
        <f t="shared" si="288"/>
        <v>81.543215342465771</v>
      </c>
      <c r="P1154" s="174">
        <v>1.4</v>
      </c>
      <c r="Q1154" s="174">
        <f t="shared" ref="Q1154:Q1155" si="301">M1154*0.8*P1154</f>
        <v>2.1539717260273976</v>
      </c>
      <c r="R1154" s="173">
        <f t="shared" si="297"/>
        <v>114.16050147945208</v>
      </c>
      <c r="S1154" s="173">
        <f t="shared" ref="S1154:S1155" si="302">R1154-O1154</f>
        <v>32.617286136986309</v>
      </c>
      <c r="T1154" s="111"/>
      <c r="U1154" s="32">
        <f t="shared" si="291"/>
        <v>0</v>
      </c>
      <c r="V1154" s="280">
        <v>20</v>
      </c>
      <c r="W1154" s="134" t="s">
        <v>250</v>
      </c>
      <c r="X1154" s="217"/>
      <c r="Y1154" s="20">
        <v>46844</v>
      </c>
      <c r="Z1154" s="178"/>
    </row>
    <row r="1155" spans="1:26" s="44" customFormat="1" ht="12.75" customHeight="1">
      <c r="A1155" s="309" t="s">
        <v>2268</v>
      </c>
      <c r="B1155" s="310"/>
      <c r="C1155" s="310"/>
      <c r="D1155" s="311">
        <v>5999100033009</v>
      </c>
      <c r="E1155" s="318">
        <v>85007020321</v>
      </c>
      <c r="F1155" s="315">
        <v>2106909200</v>
      </c>
      <c r="G1155" s="129" t="s">
        <v>89</v>
      </c>
      <c r="H1155" s="81" t="s">
        <v>242</v>
      </c>
      <c r="I1155" s="340" t="s">
        <v>378</v>
      </c>
      <c r="J1155" s="104" t="s">
        <v>1162</v>
      </c>
      <c r="K1155" s="43" t="s">
        <v>1163</v>
      </c>
      <c r="L1155" s="15">
        <v>800</v>
      </c>
      <c r="M1155" s="206">
        <v>1.9231890410958907</v>
      </c>
      <c r="N1155" s="73"/>
      <c r="O1155" s="197">
        <f t="shared" si="288"/>
        <v>81.543215342465771</v>
      </c>
      <c r="P1155" s="174">
        <v>1.4</v>
      </c>
      <c r="Q1155" s="174">
        <f t="shared" si="301"/>
        <v>2.1539717260273976</v>
      </c>
      <c r="R1155" s="173">
        <f t="shared" si="297"/>
        <v>114.16050147945208</v>
      </c>
      <c r="S1155" s="173">
        <f t="shared" si="302"/>
        <v>32.617286136986309</v>
      </c>
      <c r="T1155" s="111"/>
      <c r="U1155" s="32">
        <f t="shared" si="291"/>
        <v>0</v>
      </c>
      <c r="V1155" s="280">
        <v>18</v>
      </c>
      <c r="W1155" s="134" t="s">
        <v>250</v>
      </c>
      <c r="X1155" s="217"/>
      <c r="Y1155" s="20">
        <v>46874</v>
      </c>
      <c r="Z1155" s="178"/>
    </row>
    <row r="1156" spans="1:26" s="44" customFormat="1" ht="14.1" customHeight="1">
      <c r="A1156" s="309" t="s">
        <v>2269</v>
      </c>
      <c r="B1156" s="310"/>
      <c r="C1156" s="310">
        <v>1022410</v>
      </c>
      <c r="D1156" s="311">
        <v>5999100033047</v>
      </c>
      <c r="E1156" s="318">
        <v>85007010121</v>
      </c>
      <c r="F1156" s="315">
        <v>2106909200</v>
      </c>
      <c r="G1156" s="129" t="s">
        <v>89</v>
      </c>
      <c r="H1156" s="81" t="s">
        <v>242</v>
      </c>
      <c r="I1156" s="340" t="s">
        <v>378</v>
      </c>
      <c r="J1156" s="105" t="s">
        <v>653</v>
      </c>
      <c r="K1156" s="43" t="s">
        <v>175</v>
      </c>
      <c r="L1156" s="77">
        <v>12</v>
      </c>
      <c r="M1156" s="206">
        <v>33.785753424657536</v>
      </c>
      <c r="N1156" s="73"/>
      <c r="O1156" s="197">
        <f t="shared" si="288"/>
        <v>1432.5159452054795</v>
      </c>
      <c r="P1156" s="174">
        <v>1.25</v>
      </c>
      <c r="Q1156" s="174">
        <f t="shared" ref="Q1156:Q1168" si="303">M1156*0.8*P1156</f>
        <v>33.785753424657536</v>
      </c>
      <c r="R1156" s="173">
        <f t="shared" si="297"/>
        <v>1790.6449315068494</v>
      </c>
      <c r="S1156" s="173">
        <f t="shared" ref="S1156:S1168" si="304">R1156-O1156</f>
        <v>358.12898630136988</v>
      </c>
      <c r="T1156" s="111"/>
      <c r="U1156" s="32">
        <f t="shared" si="291"/>
        <v>0</v>
      </c>
      <c r="V1156" s="280">
        <v>3</v>
      </c>
      <c r="W1156" s="137"/>
      <c r="X1156" s="218"/>
      <c r="Y1156" s="20">
        <v>47178</v>
      </c>
      <c r="Z1156" s="182"/>
    </row>
    <row r="1157" spans="1:26" s="44" customFormat="1" ht="12.75" customHeight="1">
      <c r="A1157" s="309" t="s">
        <v>2270</v>
      </c>
      <c r="B1157" s="310"/>
      <c r="C1157" s="310">
        <v>1022412</v>
      </c>
      <c r="D1157" s="311">
        <v>5999100033030</v>
      </c>
      <c r="E1157" s="318">
        <v>85007010321</v>
      </c>
      <c r="F1157" s="315">
        <v>2106909200</v>
      </c>
      <c r="G1157" s="129" t="s">
        <v>89</v>
      </c>
      <c r="H1157" s="81" t="s">
        <v>242</v>
      </c>
      <c r="I1157" s="340" t="s">
        <v>378</v>
      </c>
      <c r="J1157" s="106" t="s">
        <v>653</v>
      </c>
      <c r="K1157" s="80" t="s">
        <v>1163</v>
      </c>
      <c r="L1157" s="77">
        <v>12</v>
      </c>
      <c r="M1157" s="206">
        <v>33.785753424657536</v>
      </c>
      <c r="N1157" s="76"/>
      <c r="O1157" s="197">
        <f t="shared" si="288"/>
        <v>1432.5159452054795</v>
      </c>
      <c r="P1157" s="174">
        <v>1.25</v>
      </c>
      <c r="Q1157" s="174">
        <f>M1157*0.8*P1157</f>
        <v>33.785753424657536</v>
      </c>
      <c r="R1157" s="173">
        <f t="shared" si="297"/>
        <v>1790.6449315068494</v>
      </c>
      <c r="S1157" s="173">
        <f>R1157-O1157</f>
        <v>358.12898630136988</v>
      </c>
      <c r="T1157" s="153"/>
      <c r="U1157" s="142">
        <f t="shared" si="291"/>
        <v>0</v>
      </c>
      <c r="V1157" s="280">
        <v>2</v>
      </c>
      <c r="W1157" s="137"/>
      <c r="X1157" s="214"/>
      <c r="Y1157" s="74">
        <v>46753</v>
      </c>
      <c r="Z1157" s="177"/>
    </row>
    <row r="1158" spans="1:26" s="44" customFormat="1" ht="12.75" customHeight="1">
      <c r="A1158" s="309" t="s">
        <v>2290</v>
      </c>
      <c r="B1158" s="310"/>
      <c r="C1158" s="310">
        <v>1022909</v>
      </c>
      <c r="D1158" s="311">
        <v>5999100032842</v>
      </c>
      <c r="E1158" s="318">
        <v>89057010000</v>
      </c>
      <c r="F1158" s="315">
        <v>2106909200</v>
      </c>
      <c r="G1158" s="129" t="s">
        <v>89</v>
      </c>
      <c r="H1158" s="81" t="s">
        <v>245</v>
      </c>
      <c r="I1158" s="341" t="s">
        <v>856</v>
      </c>
      <c r="J1158" s="106" t="s">
        <v>486</v>
      </c>
      <c r="K1158" s="80"/>
      <c r="L1158" s="13">
        <v>13</v>
      </c>
      <c r="M1158" s="206">
        <v>10.135726027397261</v>
      </c>
      <c r="N1158" s="76"/>
      <c r="O1158" s="197">
        <f t="shared" si="288"/>
        <v>429.75478356164388</v>
      </c>
      <c r="P1158" s="174">
        <v>1.4</v>
      </c>
      <c r="Q1158" s="174">
        <f>M1158*0.8*P1158</f>
        <v>11.352013150684934</v>
      </c>
      <c r="R1158" s="173">
        <f t="shared" si="297"/>
        <v>601.65669698630154</v>
      </c>
      <c r="S1158" s="173">
        <f>R1158-O1158</f>
        <v>171.90191342465766</v>
      </c>
      <c r="T1158" s="153"/>
      <c r="U1158" s="142">
        <f t="shared" si="291"/>
        <v>0</v>
      </c>
      <c r="V1158" s="280">
        <v>18</v>
      </c>
      <c r="W1158" s="134" t="s">
        <v>250</v>
      </c>
      <c r="X1158" s="214"/>
      <c r="Y1158" s="294">
        <v>47209</v>
      </c>
      <c r="Z1158" s="177"/>
    </row>
    <row r="1159" spans="1:26" s="50" customFormat="1" ht="12.75" customHeight="1">
      <c r="A1159" s="309" t="s">
        <v>2272</v>
      </c>
      <c r="B1159" s="310"/>
      <c r="C1159" s="310">
        <v>1022302</v>
      </c>
      <c r="D1159" s="311">
        <v>728633109395</v>
      </c>
      <c r="E1159" s="318">
        <v>87005010000</v>
      </c>
      <c r="F1159" s="315">
        <v>2106909200</v>
      </c>
      <c r="G1159" s="129" t="s">
        <v>89</v>
      </c>
      <c r="H1159" s="81" t="s">
        <v>245</v>
      </c>
      <c r="I1159" s="341" t="s">
        <v>537</v>
      </c>
      <c r="J1159" s="105" t="s">
        <v>484</v>
      </c>
      <c r="K1159" s="43"/>
      <c r="L1159" s="15">
        <v>20</v>
      </c>
      <c r="M1159" s="206">
        <v>14.730588493150682</v>
      </c>
      <c r="N1159" s="73"/>
      <c r="O1159" s="197">
        <f t="shared" si="288"/>
        <v>624.576952109589</v>
      </c>
      <c r="P1159" s="174">
        <v>1.35</v>
      </c>
      <c r="Q1159" s="174">
        <f t="shared" si="303"/>
        <v>15.909035572602738</v>
      </c>
      <c r="R1159" s="173">
        <f t="shared" si="297"/>
        <v>843.17888534794508</v>
      </c>
      <c r="S1159" s="173">
        <f t="shared" si="304"/>
        <v>218.60193323835608</v>
      </c>
      <c r="T1159" s="111"/>
      <c r="U1159" s="32">
        <f t="shared" si="291"/>
        <v>0</v>
      </c>
      <c r="V1159" s="280">
        <v>13</v>
      </c>
      <c r="W1159" s="134" t="s">
        <v>250</v>
      </c>
      <c r="X1159" s="215"/>
      <c r="Y1159" s="294">
        <v>47027</v>
      </c>
      <c r="Z1159" s="182"/>
    </row>
    <row r="1160" spans="1:26" s="44" customFormat="1" ht="12.75" customHeight="1">
      <c r="A1160" s="309" t="s">
        <v>2303</v>
      </c>
      <c r="B1160" s="310"/>
      <c r="C1160" s="310">
        <v>1022915</v>
      </c>
      <c r="D1160" s="311">
        <v>728633107742</v>
      </c>
      <c r="E1160" s="318">
        <v>87006010000</v>
      </c>
      <c r="F1160" s="315">
        <v>2106909200</v>
      </c>
      <c r="G1160" s="129" t="s">
        <v>89</v>
      </c>
      <c r="H1160" s="81" t="s">
        <v>245</v>
      </c>
      <c r="I1160" s="341" t="s">
        <v>154</v>
      </c>
      <c r="J1160" s="105"/>
      <c r="K1160" s="43"/>
      <c r="L1160" s="15">
        <v>5</v>
      </c>
      <c r="M1160" s="206">
        <v>62.190246575342471</v>
      </c>
      <c r="N1160" s="73"/>
      <c r="O1160" s="197">
        <f t="shared" si="288"/>
        <v>2636.8664547945209</v>
      </c>
      <c r="P1160" s="174">
        <v>1.2</v>
      </c>
      <c r="Q1160" s="174">
        <f>M1160*0.8*P1160</f>
        <v>59.702636712328776</v>
      </c>
      <c r="R1160" s="173">
        <f t="shared" si="297"/>
        <v>3164.2397457534253</v>
      </c>
      <c r="S1160" s="173">
        <f>R1160-O1160</f>
        <v>527.37329095890436</v>
      </c>
      <c r="T1160" s="111"/>
      <c r="U1160" s="32">
        <f t="shared" si="291"/>
        <v>0</v>
      </c>
      <c r="V1160" s="280">
        <v>2</v>
      </c>
      <c r="W1160" s="137"/>
      <c r="X1160" s="217"/>
      <c r="Y1160" s="20">
        <v>46539</v>
      </c>
      <c r="Z1160" s="178"/>
    </row>
    <row r="1161" spans="1:26" s="44" customFormat="1" ht="12.75" customHeight="1">
      <c r="A1161" s="309" t="s">
        <v>2273</v>
      </c>
      <c r="B1161" s="310"/>
      <c r="C1161" s="310">
        <v>1022300</v>
      </c>
      <c r="D1161" s="311">
        <v>5999100029286</v>
      </c>
      <c r="E1161" s="318">
        <v>87013010020</v>
      </c>
      <c r="F1161" s="315">
        <v>2106909200</v>
      </c>
      <c r="G1161" s="129" t="s">
        <v>89</v>
      </c>
      <c r="H1161" s="79" t="s">
        <v>245</v>
      </c>
      <c r="I1161" s="341" t="s">
        <v>169</v>
      </c>
      <c r="J1161" s="104" t="s">
        <v>533</v>
      </c>
      <c r="K1161" s="5"/>
      <c r="L1161" s="15">
        <v>25</v>
      </c>
      <c r="M1161" s="206">
        <v>26.329038904109588</v>
      </c>
      <c r="N1161" s="81"/>
      <c r="O1161" s="197">
        <f t="shared" si="288"/>
        <v>1116.3512495342466</v>
      </c>
      <c r="P1161" s="174">
        <v>1.25</v>
      </c>
      <c r="Q1161" s="174">
        <f t="shared" si="303"/>
        <v>26.329038904109588</v>
      </c>
      <c r="R1161" s="173">
        <f t="shared" si="297"/>
        <v>1395.4390619178082</v>
      </c>
      <c r="S1161" s="173">
        <f t="shared" si="304"/>
        <v>279.08781238356164</v>
      </c>
      <c r="T1161" s="111"/>
      <c r="U1161" s="32">
        <f t="shared" si="291"/>
        <v>0</v>
      </c>
      <c r="V1161" s="280">
        <v>14</v>
      </c>
      <c r="W1161" s="133" t="s">
        <v>249</v>
      </c>
      <c r="X1161" s="217"/>
      <c r="Y1161" s="20">
        <v>46997</v>
      </c>
      <c r="Z1161" s="151"/>
    </row>
    <row r="1162" spans="1:26" s="44" customFormat="1" ht="12.75" customHeight="1">
      <c r="A1162" s="309" t="s">
        <v>2312</v>
      </c>
      <c r="B1162" s="310"/>
      <c r="C1162" s="310">
        <v>1022918</v>
      </c>
      <c r="D1162" s="311">
        <v>5999100032989</v>
      </c>
      <c r="E1162" s="318">
        <v>89033010021</v>
      </c>
      <c r="F1162" s="315">
        <v>2106909200</v>
      </c>
      <c r="G1162" s="129" t="s">
        <v>89</v>
      </c>
      <c r="H1162" s="81" t="s">
        <v>245</v>
      </c>
      <c r="I1162" s="341" t="s">
        <v>31</v>
      </c>
      <c r="J1162" s="105" t="s">
        <v>484</v>
      </c>
      <c r="K1162" s="43"/>
      <c r="L1162" s="15">
        <v>13</v>
      </c>
      <c r="M1162" s="206">
        <v>16.456260821917809</v>
      </c>
      <c r="N1162" s="81"/>
      <c r="O1162" s="197">
        <f t="shared" si="288"/>
        <v>697.74545884931513</v>
      </c>
      <c r="P1162" s="174">
        <v>1.3</v>
      </c>
      <c r="Q1162" s="174">
        <f>M1162*0.8*P1162</f>
        <v>17.114511254794522</v>
      </c>
      <c r="R1162" s="173">
        <f t="shared" si="297"/>
        <v>907.06909650410967</v>
      </c>
      <c r="S1162" s="173">
        <f>R1162-O1162</f>
        <v>209.32363765479454</v>
      </c>
      <c r="T1162" s="111"/>
      <c r="U1162" s="32">
        <f t="shared" si="291"/>
        <v>0</v>
      </c>
      <c r="V1162" s="280">
        <v>11</v>
      </c>
      <c r="W1162" s="133" t="s">
        <v>249</v>
      </c>
      <c r="X1162" s="217"/>
      <c r="Y1162" s="74">
        <v>46813</v>
      </c>
      <c r="Z1162" s="199"/>
    </row>
    <row r="1163" spans="1:26" s="44" customFormat="1" ht="12.75" customHeight="1">
      <c r="A1163" s="309" t="s">
        <v>2313</v>
      </c>
      <c r="B1163" s="310"/>
      <c r="C1163" s="310">
        <v>1022919</v>
      </c>
      <c r="D1163" s="311">
        <v>5999100032729</v>
      </c>
      <c r="E1163" s="318">
        <v>87002010020</v>
      </c>
      <c r="F1163" s="315">
        <v>2106909200</v>
      </c>
      <c r="G1163" s="129" t="s">
        <v>89</v>
      </c>
      <c r="H1163" s="81" t="s">
        <v>245</v>
      </c>
      <c r="I1163" s="341" t="s">
        <v>1</v>
      </c>
      <c r="J1163" s="104" t="s">
        <v>481</v>
      </c>
      <c r="K1163" s="5"/>
      <c r="L1163" s="15">
        <v>12</v>
      </c>
      <c r="M1163" s="206">
        <v>21.227848767123287</v>
      </c>
      <c r="N1163" s="81"/>
      <c r="O1163" s="197">
        <f t="shared" si="288"/>
        <v>900.06078772602746</v>
      </c>
      <c r="P1163" s="174">
        <v>1.25</v>
      </c>
      <c r="Q1163" s="174">
        <f>M1163*0.8*P1163</f>
        <v>21.227848767123287</v>
      </c>
      <c r="R1163" s="173">
        <f t="shared" si="297"/>
        <v>1125.0759846575343</v>
      </c>
      <c r="S1163" s="173">
        <f>R1163-O1163</f>
        <v>225.01519693150681</v>
      </c>
      <c r="T1163" s="111"/>
      <c r="U1163" s="32">
        <f t="shared" si="291"/>
        <v>0</v>
      </c>
      <c r="V1163" s="280">
        <v>1</v>
      </c>
      <c r="W1163" s="137"/>
      <c r="X1163" s="217"/>
      <c r="Y1163" s="294">
        <v>47270</v>
      </c>
      <c r="Z1163" s="151"/>
    </row>
    <row r="1164" spans="1:26" s="44" customFormat="1" ht="12.75" customHeight="1">
      <c r="A1164" s="309" t="s">
        <v>2320</v>
      </c>
      <c r="B1164" s="310"/>
      <c r="C1164" s="310"/>
      <c r="D1164" s="311">
        <v>5999100038356</v>
      </c>
      <c r="E1164" s="318">
        <v>89043010021</v>
      </c>
      <c r="F1164" s="315">
        <v>2106909200</v>
      </c>
      <c r="G1164" s="129" t="s">
        <v>89</v>
      </c>
      <c r="H1164" s="81" t="s">
        <v>245</v>
      </c>
      <c r="I1164" s="341" t="s">
        <v>297</v>
      </c>
      <c r="J1164" s="316" t="s">
        <v>486</v>
      </c>
      <c r="K1164" s="43"/>
      <c r="L1164" s="15">
        <v>13</v>
      </c>
      <c r="M1164" s="206">
        <v>12.734630136986299</v>
      </c>
      <c r="N1164" s="73"/>
      <c r="O1164" s="197">
        <f t="shared" si="288"/>
        <v>539.94831780821903</v>
      </c>
      <c r="P1164" s="174">
        <v>1.35</v>
      </c>
      <c r="Q1164" s="174">
        <f>M1164*0.8*P1164</f>
        <v>13.753400547945205</v>
      </c>
      <c r="R1164" s="173">
        <f t="shared" si="297"/>
        <v>728.9302290410958</v>
      </c>
      <c r="S1164" s="173">
        <f>R1164-O1164</f>
        <v>188.98191123287677</v>
      </c>
      <c r="T1164" s="111"/>
      <c r="U1164" s="32">
        <f t="shared" si="291"/>
        <v>0</v>
      </c>
      <c r="V1164" s="280">
        <v>11</v>
      </c>
      <c r="W1164" s="137"/>
      <c r="X1164" s="217"/>
      <c r="Y1164" s="20">
        <v>46966</v>
      </c>
      <c r="Z1164" s="178"/>
    </row>
    <row r="1165" spans="1:26" s="94" customFormat="1" ht="14.1" customHeight="1">
      <c r="A1165" s="309" t="s">
        <v>2274</v>
      </c>
      <c r="B1165" s="310"/>
      <c r="C1165" s="310"/>
      <c r="D1165" s="311">
        <v>5999100034433</v>
      </c>
      <c r="E1165" s="342">
        <v>87019010000</v>
      </c>
      <c r="F1165" s="315">
        <v>2106909200</v>
      </c>
      <c r="G1165" s="102" t="s">
        <v>89</v>
      </c>
      <c r="H1165" s="79" t="s">
        <v>245</v>
      </c>
      <c r="I1165" s="341" t="s">
        <v>1407</v>
      </c>
      <c r="J1165" s="106" t="s">
        <v>480</v>
      </c>
      <c r="K1165" s="82"/>
      <c r="L1165" s="77">
        <v>17</v>
      </c>
      <c r="M1165" s="206">
        <v>26.851877260273969</v>
      </c>
      <c r="N1165" s="73"/>
      <c r="O1165" s="197">
        <f t="shared" si="288"/>
        <v>1138.5195958356164</v>
      </c>
      <c r="P1165" s="174">
        <v>1.25</v>
      </c>
      <c r="Q1165" s="174">
        <f t="shared" ref="Q1165" si="305">M1165*0.8*P1165</f>
        <v>26.851877260273973</v>
      </c>
      <c r="R1165" s="173">
        <f t="shared" si="297"/>
        <v>1423.1494947945205</v>
      </c>
      <c r="S1165" s="173">
        <f t="shared" ref="S1165" si="306">R1165-O1165</f>
        <v>284.62989895890405</v>
      </c>
      <c r="T1165" s="153"/>
      <c r="U1165" s="142">
        <f t="shared" si="291"/>
        <v>0</v>
      </c>
      <c r="V1165" s="280">
        <v>20</v>
      </c>
      <c r="W1165" s="137"/>
      <c r="X1165" s="227"/>
      <c r="Y1165" s="74">
        <v>46569</v>
      </c>
      <c r="Z1165" s="178"/>
    </row>
    <row r="1166" spans="1:26" s="51" customFormat="1" ht="14.1" customHeight="1">
      <c r="A1166" s="309" t="s">
        <v>2275</v>
      </c>
      <c r="B1166" s="310"/>
      <c r="C1166" s="310">
        <v>1022301</v>
      </c>
      <c r="D1166" s="311">
        <v>5999100029354</v>
      </c>
      <c r="E1166" s="318">
        <v>87008010020</v>
      </c>
      <c r="F1166" s="315">
        <v>2106909200</v>
      </c>
      <c r="G1166" s="129" t="s">
        <v>89</v>
      </c>
      <c r="H1166" s="8" t="s">
        <v>245</v>
      </c>
      <c r="I1166" s="341" t="s">
        <v>358</v>
      </c>
      <c r="J1166" s="104" t="s">
        <v>480</v>
      </c>
      <c r="K1166" s="43"/>
      <c r="L1166" s="15">
        <v>12</v>
      </c>
      <c r="M1166" s="206">
        <v>26.604216986301378</v>
      </c>
      <c r="N1166" s="73"/>
      <c r="O1166" s="197">
        <f t="shared" si="288"/>
        <v>1128.0188002191785</v>
      </c>
      <c r="P1166" s="174">
        <v>1.25</v>
      </c>
      <c r="Q1166" s="174">
        <f t="shared" si="303"/>
        <v>26.604216986301381</v>
      </c>
      <c r="R1166" s="173">
        <f t="shared" si="297"/>
        <v>1410.0235002739732</v>
      </c>
      <c r="S1166" s="173">
        <f t="shared" si="304"/>
        <v>282.00470005479474</v>
      </c>
      <c r="T1166" s="111"/>
      <c r="U1166" s="32">
        <f t="shared" si="291"/>
        <v>0</v>
      </c>
      <c r="V1166" s="280">
        <v>8</v>
      </c>
      <c r="W1166" s="137"/>
      <c r="X1166" s="215"/>
      <c r="Y1166" s="20">
        <v>47088</v>
      </c>
      <c r="Z1166" s="182"/>
    </row>
    <row r="1167" spans="1:26" s="51" customFormat="1" ht="14.1" customHeight="1">
      <c r="A1167" s="309" t="s">
        <v>2276</v>
      </c>
      <c r="B1167" s="310"/>
      <c r="C1167" s="310">
        <v>1022303</v>
      </c>
      <c r="D1167" s="311">
        <v>5999100032514</v>
      </c>
      <c r="E1167" s="318">
        <v>87010010120</v>
      </c>
      <c r="F1167" s="315">
        <v>2106909200</v>
      </c>
      <c r="G1167" s="129" t="s">
        <v>89</v>
      </c>
      <c r="H1167" s="8" t="s">
        <v>245</v>
      </c>
      <c r="I1167" s="341" t="s">
        <v>176</v>
      </c>
      <c r="J1167" s="105" t="s">
        <v>591</v>
      </c>
      <c r="K1167" s="43" t="s">
        <v>177</v>
      </c>
      <c r="L1167" s="77">
        <v>12</v>
      </c>
      <c r="M1167" s="206">
        <v>26.851877260273969</v>
      </c>
      <c r="N1167" s="76"/>
      <c r="O1167" s="197">
        <f t="shared" si="288"/>
        <v>1138.5195958356164</v>
      </c>
      <c r="P1167" s="174">
        <v>1.25</v>
      </c>
      <c r="Q1167" s="174">
        <f t="shared" si="303"/>
        <v>26.851877260273973</v>
      </c>
      <c r="R1167" s="173">
        <f t="shared" si="297"/>
        <v>1423.1494947945205</v>
      </c>
      <c r="S1167" s="173">
        <f t="shared" si="304"/>
        <v>284.62989895890405</v>
      </c>
      <c r="T1167" s="111"/>
      <c r="U1167" s="32">
        <f t="shared" si="291"/>
        <v>0</v>
      </c>
      <c r="V1167" s="280">
        <v>4</v>
      </c>
      <c r="W1167" s="137"/>
      <c r="X1167" s="215"/>
      <c r="Y1167" s="20">
        <v>47027</v>
      </c>
      <c r="Z1167" s="182"/>
    </row>
    <row r="1168" spans="1:26" s="22" customFormat="1" ht="12.75" customHeight="1">
      <c r="A1168" s="309" t="s">
        <v>2277</v>
      </c>
      <c r="B1168" s="310"/>
      <c r="C1168" s="310">
        <v>1022304</v>
      </c>
      <c r="D1168" s="311">
        <v>5999100025646</v>
      </c>
      <c r="E1168" s="318">
        <v>87018010000</v>
      </c>
      <c r="F1168" s="315">
        <v>2106909200</v>
      </c>
      <c r="G1168" s="129" t="s">
        <v>89</v>
      </c>
      <c r="H1168" s="81" t="s">
        <v>245</v>
      </c>
      <c r="I1168" s="341" t="s">
        <v>1108</v>
      </c>
      <c r="J1168" s="105" t="s">
        <v>495</v>
      </c>
      <c r="K1168" s="43"/>
      <c r="L1168" s="15">
        <v>12</v>
      </c>
      <c r="M1168" s="206">
        <v>21.227848767123287</v>
      </c>
      <c r="N1168" s="73"/>
      <c r="O1168" s="197">
        <f t="shared" si="288"/>
        <v>900.06078772602746</v>
      </c>
      <c r="P1168" s="174">
        <v>1.25</v>
      </c>
      <c r="Q1168" s="174">
        <f t="shared" si="303"/>
        <v>21.227848767123287</v>
      </c>
      <c r="R1168" s="173">
        <f t="shared" si="297"/>
        <v>1125.0759846575343</v>
      </c>
      <c r="S1168" s="173">
        <f t="shared" si="304"/>
        <v>225.01519693150681</v>
      </c>
      <c r="T1168" s="111"/>
      <c r="U1168" s="32">
        <f t="shared" si="291"/>
        <v>0</v>
      </c>
      <c r="V1168" s="280">
        <v>2</v>
      </c>
      <c r="W1168" s="136" t="s">
        <v>251</v>
      </c>
      <c r="X1168" s="237"/>
      <c r="Y1168" s="294">
        <v>47574</v>
      </c>
      <c r="Z1168" s="178"/>
    </row>
    <row r="1169" spans="1:26" s="46" customFormat="1" ht="12.75" customHeight="1">
      <c r="A1169" s="309" t="s">
        <v>2329</v>
      </c>
      <c r="B1169" s="278">
        <v>81096043</v>
      </c>
      <c r="C1169" s="278">
        <v>994425</v>
      </c>
      <c r="D1169" s="311">
        <v>5999100028739</v>
      </c>
      <c r="E1169" s="318">
        <v>87011010021</v>
      </c>
      <c r="F1169" s="318">
        <v>2106909200</v>
      </c>
      <c r="G1169" s="129" t="s">
        <v>89</v>
      </c>
      <c r="H1169" s="81" t="s">
        <v>245</v>
      </c>
      <c r="I1169" s="341" t="s">
        <v>146</v>
      </c>
      <c r="J1169" s="316" t="s">
        <v>486</v>
      </c>
      <c r="K1169" s="43"/>
      <c r="L1169" s="15">
        <v>12</v>
      </c>
      <c r="M1169" s="206">
        <v>8.399658082191781</v>
      </c>
      <c r="N1169" s="289"/>
      <c r="O1169" s="197">
        <f t="shared" si="288"/>
        <v>356.14550268493156</v>
      </c>
      <c r="P1169" s="174">
        <v>1.5</v>
      </c>
      <c r="Q1169" s="174">
        <f>M1169*0.8*P1169</f>
        <v>10.079589698630137</v>
      </c>
      <c r="R1169" s="173">
        <f t="shared" si="297"/>
        <v>534.21825402739728</v>
      </c>
      <c r="S1169" s="173">
        <f>R1169-O1169</f>
        <v>178.07275134246572</v>
      </c>
      <c r="T1169" s="111"/>
      <c r="U1169" s="32">
        <f t="shared" si="291"/>
        <v>0</v>
      </c>
      <c r="V1169" s="280" t="s">
        <v>4119</v>
      </c>
      <c r="W1169" s="156" t="s">
        <v>254</v>
      </c>
      <c r="X1169" s="217"/>
      <c r="Y1169" s="20">
        <v>47239</v>
      </c>
      <c r="Z1169" s="178"/>
    </row>
    <row r="1170" spans="1:26" s="84" customFormat="1" ht="12.75" customHeight="1">
      <c r="A1170" s="309" t="s">
        <v>2278</v>
      </c>
      <c r="B1170" s="310"/>
      <c r="C1170" s="310">
        <v>1023924</v>
      </c>
      <c r="D1170" s="311">
        <v>5999100029408</v>
      </c>
      <c r="E1170" s="318">
        <v>88004010020</v>
      </c>
      <c r="F1170" s="315">
        <v>2106909200</v>
      </c>
      <c r="G1170" s="129" t="s">
        <v>89</v>
      </c>
      <c r="H1170" s="81" t="s">
        <v>257</v>
      </c>
      <c r="I1170" s="343" t="s">
        <v>371</v>
      </c>
      <c r="J1170" s="105" t="s">
        <v>533</v>
      </c>
      <c r="K1170" s="43"/>
      <c r="L1170" s="15">
        <v>25</v>
      </c>
      <c r="M1170" s="206">
        <v>26.851877260273969</v>
      </c>
      <c r="N1170" s="73"/>
      <c r="O1170" s="197">
        <f t="shared" si="288"/>
        <v>1138.5195958356164</v>
      </c>
      <c r="P1170" s="174">
        <v>1.25</v>
      </c>
      <c r="Q1170" s="174">
        <f t="shared" si="281"/>
        <v>26.851877260273973</v>
      </c>
      <c r="R1170" s="173">
        <f t="shared" si="297"/>
        <v>1423.1494947945205</v>
      </c>
      <c r="S1170" s="173">
        <f t="shared" si="282"/>
        <v>284.62989895890405</v>
      </c>
      <c r="T1170" s="111"/>
      <c r="U1170" s="32">
        <f t="shared" si="291"/>
        <v>0</v>
      </c>
      <c r="V1170" s="280"/>
      <c r="W1170" s="134" t="s">
        <v>250</v>
      </c>
      <c r="X1170" s="215"/>
      <c r="Y1170" s="74"/>
      <c r="Z1170" s="199"/>
    </row>
    <row r="1171" spans="1:26" s="44" customFormat="1" ht="12.75" customHeight="1">
      <c r="A1171" s="309" t="s">
        <v>2279</v>
      </c>
      <c r="B1171" s="310"/>
      <c r="C1171" s="310">
        <v>1023927</v>
      </c>
      <c r="D1171" s="311">
        <v>5999100023956</v>
      </c>
      <c r="E1171" s="318">
        <v>88009010100</v>
      </c>
      <c r="F1171" s="315">
        <v>2106909200</v>
      </c>
      <c r="G1171" s="129" t="s">
        <v>89</v>
      </c>
      <c r="H1171" s="28" t="s">
        <v>257</v>
      </c>
      <c r="I1171" s="343" t="s">
        <v>371</v>
      </c>
      <c r="J1171" s="105" t="s">
        <v>613</v>
      </c>
      <c r="K1171" s="43" t="s">
        <v>981</v>
      </c>
      <c r="L1171" s="15">
        <v>12</v>
      </c>
      <c r="M1171" s="206">
        <v>36.821273424657541</v>
      </c>
      <c r="N1171" s="76"/>
      <c r="O1171" s="197">
        <f t="shared" si="288"/>
        <v>1561.2219932054797</v>
      </c>
      <c r="P1171" s="174">
        <v>1.25</v>
      </c>
      <c r="Q1171" s="174">
        <f t="shared" si="281"/>
        <v>36.821273424657541</v>
      </c>
      <c r="R1171" s="173">
        <f t="shared" si="297"/>
        <v>1951.5274915068496</v>
      </c>
      <c r="S1171" s="173">
        <f t="shared" si="282"/>
        <v>390.30549830136988</v>
      </c>
      <c r="T1171" s="153"/>
      <c r="U1171" s="32">
        <f t="shared" si="291"/>
        <v>0</v>
      </c>
      <c r="V1171" s="280">
        <v>3</v>
      </c>
      <c r="W1171" s="137"/>
      <c r="X1171" s="215"/>
      <c r="Y1171" s="294">
        <v>46997</v>
      </c>
      <c r="Z1171" s="178"/>
    </row>
    <row r="1172" spans="1:26" s="44" customFormat="1" ht="12.75" customHeight="1">
      <c r="A1172" s="309" t="s">
        <v>2280</v>
      </c>
      <c r="B1172" s="310"/>
      <c r="C1172" s="310">
        <v>1023928</v>
      </c>
      <c r="D1172" s="311">
        <v>5999100023963</v>
      </c>
      <c r="E1172" s="318">
        <v>88009010200</v>
      </c>
      <c r="F1172" s="315">
        <v>2106909200</v>
      </c>
      <c r="G1172" s="129" t="s">
        <v>89</v>
      </c>
      <c r="H1172" s="28" t="s">
        <v>257</v>
      </c>
      <c r="I1172" s="343" t="s">
        <v>371</v>
      </c>
      <c r="J1172" s="105" t="s">
        <v>613</v>
      </c>
      <c r="K1172" s="43" t="s">
        <v>982</v>
      </c>
      <c r="L1172" s="15">
        <v>12</v>
      </c>
      <c r="M1172" s="206">
        <v>36.821273424657541</v>
      </c>
      <c r="N1172" s="76"/>
      <c r="O1172" s="197">
        <f t="shared" si="288"/>
        <v>1561.2219932054797</v>
      </c>
      <c r="P1172" s="174">
        <v>1.25</v>
      </c>
      <c r="Q1172" s="174">
        <f t="shared" si="281"/>
        <v>36.821273424657541</v>
      </c>
      <c r="R1172" s="173">
        <f t="shared" si="297"/>
        <v>1951.5274915068496</v>
      </c>
      <c r="S1172" s="173">
        <f t="shared" si="282"/>
        <v>390.30549830136988</v>
      </c>
      <c r="T1172" s="153"/>
      <c r="U1172" s="32">
        <f t="shared" si="291"/>
        <v>0</v>
      </c>
      <c r="V1172" s="280">
        <v>9</v>
      </c>
      <c r="W1172" s="137"/>
      <c r="X1172" s="215"/>
      <c r="Y1172" s="20">
        <v>47209</v>
      </c>
      <c r="Z1172" s="178"/>
    </row>
    <row r="1173" spans="1:26" s="44" customFormat="1" ht="12.75" customHeight="1">
      <c r="A1173" s="309" t="s">
        <v>2285</v>
      </c>
      <c r="B1173" s="310">
        <v>81154253</v>
      </c>
      <c r="C1173" s="310">
        <v>994426</v>
      </c>
      <c r="D1173" s="311">
        <v>5999100031692</v>
      </c>
      <c r="E1173" s="318">
        <v>88001010020</v>
      </c>
      <c r="F1173" s="315">
        <v>2106909200</v>
      </c>
      <c r="G1173" s="129" t="s">
        <v>89</v>
      </c>
      <c r="H1173" s="81" t="s">
        <v>257</v>
      </c>
      <c r="I1173" s="343" t="s">
        <v>448</v>
      </c>
      <c r="J1173" s="106" t="s">
        <v>484</v>
      </c>
      <c r="K1173" s="80"/>
      <c r="L1173" s="77">
        <v>13</v>
      </c>
      <c r="M1173" s="206">
        <v>13.691026849315069</v>
      </c>
      <c r="N1173" s="73"/>
      <c r="O1173" s="197">
        <f t="shared" si="288"/>
        <v>580.49953841095896</v>
      </c>
      <c r="P1173" s="174">
        <v>1.35</v>
      </c>
      <c r="Q1173" s="174">
        <f>M1173*0.8*P1173</f>
        <v>14.786308997260276</v>
      </c>
      <c r="R1173" s="173">
        <f t="shared" si="297"/>
        <v>783.67437685479467</v>
      </c>
      <c r="S1173" s="173">
        <f>R1173-O1173</f>
        <v>203.17483844383571</v>
      </c>
      <c r="T1173" s="153"/>
      <c r="U1173" s="142">
        <f t="shared" si="291"/>
        <v>0</v>
      </c>
      <c r="V1173" s="280"/>
      <c r="W1173" s="135" t="s">
        <v>252</v>
      </c>
      <c r="X1173" s="214"/>
      <c r="Y1173" s="20"/>
      <c r="Z1173" s="177"/>
    </row>
    <row r="1174" spans="1:26" s="44" customFormat="1" ht="12.75" customHeight="1">
      <c r="A1174" s="309" t="s">
        <v>2286</v>
      </c>
      <c r="B1174" s="310">
        <v>81154254</v>
      </c>
      <c r="C1174" s="310">
        <v>994427</v>
      </c>
      <c r="D1174" s="311">
        <v>5999100032644</v>
      </c>
      <c r="E1174" s="318">
        <v>88003010020</v>
      </c>
      <c r="F1174" s="315">
        <v>2106909200</v>
      </c>
      <c r="G1174" s="129" t="s">
        <v>89</v>
      </c>
      <c r="H1174" s="81" t="s">
        <v>257</v>
      </c>
      <c r="I1174" s="343" t="s">
        <v>402</v>
      </c>
      <c r="J1174" s="105" t="s">
        <v>484</v>
      </c>
      <c r="K1174" s="5"/>
      <c r="L1174" s="15">
        <v>13</v>
      </c>
      <c r="M1174" s="206">
        <v>12.734630136986299</v>
      </c>
      <c r="N1174" s="81"/>
      <c r="O1174" s="197">
        <f t="shared" si="288"/>
        <v>539.94831780821903</v>
      </c>
      <c r="P1174" s="174">
        <v>1.35</v>
      </c>
      <c r="Q1174" s="174">
        <f>M1174*0.8*P1174</f>
        <v>13.753400547945205</v>
      </c>
      <c r="R1174" s="173">
        <f t="shared" si="297"/>
        <v>728.9302290410958</v>
      </c>
      <c r="S1174" s="173">
        <f>R1174-O1174</f>
        <v>188.98191123287677</v>
      </c>
      <c r="T1174" s="111"/>
      <c r="U1174" s="32">
        <f t="shared" si="291"/>
        <v>0</v>
      </c>
      <c r="V1174" s="280">
        <v>6</v>
      </c>
      <c r="W1174" s="136" t="s">
        <v>251</v>
      </c>
      <c r="X1174" s="217"/>
      <c r="Y1174" s="20">
        <v>47209</v>
      </c>
      <c r="Z1174" s="178"/>
    </row>
    <row r="1175" spans="1:26" s="47" customFormat="1" ht="12.75" customHeight="1">
      <c r="A1175" s="309" t="s">
        <v>2287</v>
      </c>
      <c r="B1175" s="310">
        <v>81154255</v>
      </c>
      <c r="C1175" s="310">
        <v>994428</v>
      </c>
      <c r="D1175" s="311">
        <v>5999100032705</v>
      </c>
      <c r="E1175" s="318">
        <v>88002010020</v>
      </c>
      <c r="F1175" s="315">
        <v>2106909200</v>
      </c>
      <c r="G1175" s="129" t="s">
        <v>89</v>
      </c>
      <c r="H1175" s="28" t="s">
        <v>257</v>
      </c>
      <c r="I1175" s="343" t="s">
        <v>166</v>
      </c>
      <c r="J1175" s="105" t="s">
        <v>484</v>
      </c>
      <c r="K1175" s="5"/>
      <c r="L1175" s="15">
        <v>13</v>
      </c>
      <c r="M1175" s="206">
        <v>9.0961643835616428</v>
      </c>
      <c r="N1175" s="81"/>
      <c r="O1175" s="197">
        <f t="shared" si="288"/>
        <v>385.67736986301367</v>
      </c>
      <c r="P1175" s="174">
        <v>1.5</v>
      </c>
      <c r="Q1175" s="174">
        <f>M1175*0.8*P1175</f>
        <v>10.915397260273972</v>
      </c>
      <c r="R1175" s="173">
        <f t="shared" si="297"/>
        <v>578.51605479452053</v>
      </c>
      <c r="S1175" s="173">
        <f>R1175-O1175</f>
        <v>192.83868493150686</v>
      </c>
      <c r="T1175" s="111"/>
      <c r="U1175" s="32">
        <f t="shared" si="291"/>
        <v>0</v>
      </c>
      <c r="V1175" s="280">
        <v>36</v>
      </c>
      <c r="W1175" s="155" t="s">
        <v>253</v>
      </c>
      <c r="X1175" s="217"/>
      <c r="Y1175" s="20">
        <v>47270</v>
      </c>
      <c r="Z1175" s="178"/>
    </row>
    <row r="1176" spans="1:26" s="44" customFormat="1" ht="12.75" customHeight="1">
      <c r="A1176" s="309" t="s">
        <v>2288</v>
      </c>
      <c r="B1176" s="310">
        <v>81154256</v>
      </c>
      <c r="C1176" s="310">
        <v>994429</v>
      </c>
      <c r="D1176" s="311">
        <v>5999100029668</v>
      </c>
      <c r="E1176" s="318">
        <v>88007010020</v>
      </c>
      <c r="F1176" s="315">
        <v>2106909200</v>
      </c>
      <c r="G1176" s="129" t="s">
        <v>89</v>
      </c>
      <c r="H1176" s="28" t="s">
        <v>257</v>
      </c>
      <c r="I1176" s="343" t="s">
        <v>81</v>
      </c>
      <c r="J1176" s="344" t="s">
        <v>539</v>
      </c>
      <c r="K1176" s="43"/>
      <c r="L1176" s="15">
        <v>13</v>
      </c>
      <c r="M1176" s="206">
        <v>13.691026849315069</v>
      </c>
      <c r="N1176" s="73"/>
      <c r="O1176" s="197">
        <f t="shared" si="288"/>
        <v>580.49953841095896</v>
      </c>
      <c r="P1176" s="174">
        <v>1.35</v>
      </c>
      <c r="Q1176" s="174">
        <f>M1176*0.8*P1176</f>
        <v>14.786308997260276</v>
      </c>
      <c r="R1176" s="173">
        <f t="shared" si="297"/>
        <v>783.67437685479467</v>
      </c>
      <c r="S1176" s="173">
        <f>R1176-O1176</f>
        <v>203.17483844383571</v>
      </c>
      <c r="T1176" s="111"/>
      <c r="U1176" s="32">
        <f t="shared" si="291"/>
        <v>0</v>
      </c>
      <c r="V1176" s="280">
        <v>11</v>
      </c>
      <c r="W1176" s="136" t="s">
        <v>251</v>
      </c>
      <c r="X1176" s="217"/>
      <c r="Y1176" s="294">
        <v>47150</v>
      </c>
      <c r="Z1176" s="199"/>
    </row>
    <row r="1177" spans="1:26" s="45" customFormat="1" ht="12.75" customHeight="1">
      <c r="A1177" s="309" t="s">
        <v>2281</v>
      </c>
      <c r="B1177" s="310">
        <v>80998879</v>
      </c>
      <c r="C1177" s="310"/>
      <c r="D1177" s="311">
        <v>5999100033672</v>
      </c>
      <c r="E1177" s="318">
        <v>89005010120</v>
      </c>
      <c r="F1177" s="315">
        <v>2106905900</v>
      </c>
      <c r="G1177" s="129" t="s">
        <v>89</v>
      </c>
      <c r="H1177" s="28" t="s">
        <v>3093</v>
      </c>
      <c r="I1177" s="343" t="s">
        <v>53</v>
      </c>
      <c r="J1177" s="104" t="s">
        <v>568</v>
      </c>
      <c r="K1177" s="5" t="s">
        <v>11</v>
      </c>
      <c r="L1177" s="15">
        <v>8</v>
      </c>
      <c r="M1177" s="206">
        <v>29.42876712328767</v>
      </c>
      <c r="N1177" s="73"/>
      <c r="O1177" s="197">
        <f t="shared" si="288"/>
        <v>1247.7797260273974</v>
      </c>
      <c r="P1177" s="174">
        <v>1.25</v>
      </c>
      <c r="Q1177" s="174">
        <f t="shared" ref="Q1177:Q1183" si="307">M1177*0.8*P1177</f>
        <v>29.42876712328767</v>
      </c>
      <c r="R1177" s="173">
        <f t="shared" si="297"/>
        <v>1559.7246575342465</v>
      </c>
      <c r="S1177" s="173">
        <f t="shared" ref="S1177:S1183" si="308">R1177-O1177</f>
        <v>311.94493150684912</v>
      </c>
      <c r="T1177" s="111"/>
      <c r="U1177" s="32">
        <f t="shared" si="291"/>
        <v>0</v>
      </c>
      <c r="V1177" s="280" t="s">
        <v>4119</v>
      </c>
      <c r="W1177" s="156" t="s">
        <v>254</v>
      </c>
      <c r="X1177" s="215"/>
      <c r="Y1177" s="20">
        <v>46508</v>
      </c>
      <c r="Z1177" s="368" t="s">
        <v>4069</v>
      </c>
    </row>
    <row r="1178" spans="1:26" s="2" customFormat="1" ht="13.5" customHeight="1">
      <c r="A1178" s="309" t="s">
        <v>2282</v>
      </c>
      <c r="B1178" s="310"/>
      <c r="C1178" s="310">
        <v>1023930</v>
      </c>
      <c r="D1178" s="311">
        <v>5999100023420</v>
      </c>
      <c r="E1178" s="318">
        <v>89006030120</v>
      </c>
      <c r="F1178" s="315">
        <v>2106909200</v>
      </c>
      <c r="G1178" s="129" t="s">
        <v>89</v>
      </c>
      <c r="H1178" s="28" t="s">
        <v>3093</v>
      </c>
      <c r="I1178" s="343" t="s">
        <v>910</v>
      </c>
      <c r="J1178" s="105" t="s">
        <v>911</v>
      </c>
      <c r="K1178" s="43" t="s">
        <v>431</v>
      </c>
      <c r="L1178" s="15">
        <v>6</v>
      </c>
      <c r="M1178" s="206">
        <v>33.182807671232872</v>
      </c>
      <c r="N1178" s="73"/>
      <c r="O1178" s="197">
        <f t="shared" si="288"/>
        <v>1406.9510452602738</v>
      </c>
      <c r="P1178" s="174">
        <v>1.25</v>
      </c>
      <c r="Q1178" s="174">
        <f t="shared" si="307"/>
        <v>33.182807671232872</v>
      </c>
      <c r="R1178" s="173">
        <f t="shared" si="297"/>
        <v>1758.6888065753421</v>
      </c>
      <c r="S1178" s="173">
        <f t="shared" si="308"/>
        <v>351.73776131506838</v>
      </c>
      <c r="T1178" s="153"/>
      <c r="U1178" s="32">
        <f t="shared" si="291"/>
        <v>0</v>
      </c>
      <c r="V1178" s="280">
        <v>7</v>
      </c>
      <c r="W1178" s="133" t="s">
        <v>249</v>
      </c>
      <c r="X1178" s="217"/>
      <c r="Y1178" s="20">
        <v>47270</v>
      </c>
      <c r="Z1178" s="178"/>
    </row>
    <row r="1179" spans="1:26" s="2" customFormat="1" ht="13.5" customHeight="1">
      <c r="A1179" s="309" t="s">
        <v>2283</v>
      </c>
      <c r="B1179" s="310"/>
      <c r="C1179" s="310">
        <v>1023931</v>
      </c>
      <c r="D1179" s="311">
        <v>5999100023444</v>
      </c>
      <c r="E1179" s="318">
        <v>89006030320</v>
      </c>
      <c r="F1179" s="315">
        <v>2106909200</v>
      </c>
      <c r="G1179" s="129" t="s">
        <v>89</v>
      </c>
      <c r="H1179" s="28" t="s">
        <v>3093</v>
      </c>
      <c r="I1179" s="343" t="s">
        <v>910</v>
      </c>
      <c r="J1179" s="105" t="s">
        <v>911</v>
      </c>
      <c r="K1179" s="43" t="s">
        <v>258</v>
      </c>
      <c r="L1179" s="15">
        <v>6</v>
      </c>
      <c r="M1179" s="206">
        <v>33.182807671232872</v>
      </c>
      <c r="N1179" s="73"/>
      <c r="O1179" s="197">
        <f t="shared" si="288"/>
        <v>1406.9510452602738</v>
      </c>
      <c r="P1179" s="174">
        <v>1.25</v>
      </c>
      <c r="Q1179" s="174">
        <f t="shared" si="307"/>
        <v>33.182807671232872</v>
      </c>
      <c r="R1179" s="173">
        <f t="shared" si="297"/>
        <v>1758.6888065753421</v>
      </c>
      <c r="S1179" s="173">
        <f t="shared" si="308"/>
        <v>351.73776131506838</v>
      </c>
      <c r="T1179" s="153"/>
      <c r="U1179" s="32">
        <f t="shared" si="291"/>
        <v>0</v>
      </c>
      <c r="V1179" s="280">
        <v>7</v>
      </c>
      <c r="W1179" s="133" t="s">
        <v>249</v>
      </c>
      <c r="X1179" s="217"/>
      <c r="Y1179" s="20">
        <v>47239</v>
      </c>
      <c r="Z1179" s="178"/>
    </row>
    <row r="1180" spans="1:26" s="2" customFormat="1" ht="13.5" customHeight="1">
      <c r="A1180" s="309" t="s">
        <v>2284</v>
      </c>
      <c r="B1180" s="310"/>
      <c r="C1180" s="310">
        <v>1023934</v>
      </c>
      <c r="D1180" s="311">
        <v>5999100023437</v>
      </c>
      <c r="E1180" s="318">
        <v>89006030220</v>
      </c>
      <c r="F1180" s="315">
        <v>2106909200</v>
      </c>
      <c r="G1180" s="129" t="s">
        <v>89</v>
      </c>
      <c r="H1180" s="28" t="s">
        <v>3093</v>
      </c>
      <c r="I1180" s="343" t="s">
        <v>910</v>
      </c>
      <c r="J1180" s="105" t="s">
        <v>911</v>
      </c>
      <c r="K1180" s="43" t="s">
        <v>912</v>
      </c>
      <c r="L1180" s="15">
        <v>6</v>
      </c>
      <c r="M1180" s="206">
        <v>33.182807671232872</v>
      </c>
      <c r="N1180" s="73"/>
      <c r="O1180" s="197">
        <f t="shared" si="288"/>
        <v>1406.9510452602738</v>
      </c>
      <c r="P1180" s="174">
        <v>1.25</v>
      </c>
      <c r="Q1180" s="174">
        <f t="shared" si="307"/>
        <v>33.182807671232872</v>
      </c>
      <c r="R1180" s="173">
        <f t="shared" si="297"/>
        <v>1758.6888065753421</v>
      </c>
      <c r="S1180" s="173">
        <f t="shared" si="308"/>
        <v>351.73776131506838</v>
      </c>
      <c r="T1180" s="153"/>
      <c r="U1180" s="32">
        <f t="shared" si="291"/>
        <v>0</v>
      </c>
      <c r="V1180" s="280">
        <v>3</v>
      </c>
      <c r="W1180" s="137"/>
      <c r="X1180" s="217"/>
      <c r="Y1180" s="294">
        <v>47209</v>
      </c>
      <c r="Z1180" s="178"/>
    </row>
    <row r="1181" spans="1:26" s="46" customFormat="1" ht="12.75" customHeight="1">
      <c r="A1181" s="309" t="s">
        <v>3949</v>
      </c>
      <c r="B1181" s="314"/>
      <c r="C1181" s="314"/>
      <c r="D1181" s="311">
        <v>5999100038455</v>
      </c>
      <c r="E1181" s="309">
        <v>89060010100</v>
      </c>
      <c r="F1181" s="315">
        <v>2106909200</v>
      </c>
      <c r="G1181" s="129" t="s">
        <v>89</v>
      </c>
      <c r="H1181" s="28" t="s">
        <v>3093</v>
      </c>
      <c r="I1181" s="343" t="s">
        <v>1115</v>
      </c>
      <c r="J1181" s="54" t="s">
        <v>3950</v>
      </c>
      <c r="K1181" s="43" t="s">
        <v>725</v>
      </c>
      <c r="L1181" s="93">
        <v>6</v>
      </c>
      <c r="M1181" s="206">
        <v>30.58390356164384</v>
      </c>
      <c r="N1181" s="73"/>
      <c r="O1181" s="197">
        <f>(M1181+M1181*N1181)*$Y$3*(1-$Y$2/100)</f>
        <v>1296.7575110136988</v>
      </c>
      <c r="P1181" s="174">
        <v>1.25</v>
      </c>
      <c r="Q1181" s="174">
        <f>M1181*0.8*P1181</f>
        <v>30.583903561643844</v>
      </c>
      <c r="R1181" s="173">
        <f>Q1181*53</f>
        <v>1620.9468887671237</v>
      </c>
      <c r="S1181" s="173">
        <f>R1181-O1181</f>
        <v>324.18937775342488</v>
      </c>
      <c r="T1181" s="111"/>
      <c r="U1181" s="32">
        <f>O1181*T1181</f>
        <v>0</v>
      </c>
      <c r="V1181" s="280">
        <v>6</v>
      </c>
      <c r="W1181" s="137"/>
      <c r="X1181" s="215"/>
      <c r="Y1181" s="294">
        <v>47178</v>
      </c>
      <c r="Z1181" s="151"/>
    </row>
    <row r="1182" spans="1:26" s="46" customFormat="1" ht="12.75" customHeight="1">
      <c r="A1182" s="309" t="s">
        <v>3951</v>
      </c>
      <c r="B1182" s="314"/>
      <c r="C1182" s="314"/>
      <c r="D1182" s="311">
        <v>5999100038462</v>
      </c>
      <c r="E1182" s="309">
        <v>89060010200</v>
      </c>
      <c r="F1182" s="315">
        <v>2106909200</v>
      </c>
      <c r="G1182" s="129" t="s">
        <v>89</v>
      </c>
      <c r="H1182" s="28" t="s">
        <v>3093</v>
      </c>
      <c r="I1182" s="343" t="s">
        <v>1115</v>
      </c>
      <c r="J1182" s="54" t="s">
        <v>3950</v>
      </c>
      <c r="K1182" s="43" t="s">
        <v>3952</v>
      </c>
      <c r="L1182" s="93">
        <v>6</v>
      </c>
      <c r="M1182" s="206">
        <v>30.58390356164384</v>
      </c>
      <c r="N1182" s="73"/>
      <c r="O1182" s="197">
        <f>(M1182+M1182*N1182)*$Y$3*(1-$Y$2/100)</f>
        <v>1296.7575110136988</v>
      </c>
      <c r="P1182" s="174">
        <v>1.25</v>
      </c>
      <c r="Q1182" s="174">
        <f>M1182*0.8*P1182</f>
        <v>30.583903561643844</v>
      </c>
      <c r="R1182" s="173">
        <f>Q1182*53</f>
        <v>1620.9468887671237</v>
      </c>
      <c r="S1182" s="173">
        <f>R1182-O1182</f>
        <v>324.18937775342488</v>
      </c>
      <c r="T1182" s="111"/>
      <c r="U1182" s="32">
        <f>O1182*T1182</f>
        <v>0</v>
      </c>
      <c r="V1182" s="280">
        <v>6</v>
      </c>
      <c r="W1182" s="137"/>
      <c r="X1182" s="215"/>
      <c r="Y1182" s="294">
        <v>47178</v>
      </c>
      <c r="Z1182" s="151"/>
    </row>
    <row r="1183" spans="1:26" s="44" customFormat="1" ht="12.75" customHeight="1">
      <c r="A1183" s="309" t="s">
        <v>2289</v>
      </c>
      <c r="B1183" s="310"/>
      <c r="C1183" s="310">
        <v>1022908</v>
      </c>
      <c r="D1183" s="311">
        <v>5999100029613</v>
      </c>
      <c r="E1183" s="318">
        <v>89030010020</v>
      </c>
      <c r="F1183" s="315">
        <v>2106909200</v>
      </c>
      <c r="G1183" s="129" t="s">
        <v>89</v>
      </c>
      <c r="H1183" s="81" t="s">
        <v>241</v>
      </c>
      <c r="I1183" s="345" t="s">
        <v>56</v>
      </c>
      <c r="J1183" s="105" t="s">
        <v>496</v>
      </c>
      <c r="K1183" s="43"/>
      <c r="L1183" s="13">
        <v>13</v>
      </c>
      <c r="M1183" s="206">
        <v>10.21889095890411</v>
      </c>
      <c r="N1183" s="27"/>
      <c r="O1183" s="197">
        <f t="shared" si="288"/>
        <v>433.28097665753432</v>
      </c>
      <c r="P1183" s="174">
        <v>1.4</v>
      </c>
      <c r="Q1183" s="174">
        <f t="shared" si="307"/>
        <v>11.445157873972603</v>
      </c>
      <c r="R1183" s="173">
        <f t="shared" si="297"/>
        <v>606.59336732054794</v>
      </c>
      <c r="S1183" s="173">
        <f t="shared" si="308"/>
        <v>173.31239066301362</v>
      </c>
      <c r="T1183" s="111"/>
      <c r="U1183" s="32">
        <f t="shared" si="291"/>
        <v>0</v>
      </c>
      <c r="V1183" s="280">
        <v>3</v>
      </c>
      <c r="W1183" s="134" t="s">
        <v>250</v>
      </c>
      <c r="X1183" s="215"/>
      <c r="Y1183" s="20">
        <v>47119</v>
      </c>
      <c r="Z1183" s="182"/>
    </row>
    <row r="1184" spans="1:26" s="44" customFormat="1" ht="12.75" customHeight="1">
      <c r="A1184" s="309" t="s">
        <v>2291</v>
      </c>
      <c r="B1184" s="310"/>
      <c r="C1184" s="310">
        <v>1022910</v>
      </c>
      <c r="D1184" s="311">
        <v>5999100032613</v>
      </c>
      <c r="E1184" s="318">
        <v>82030010020</v>
      </c>
      <c r="F1184" s="315">
        <v>2106909200</v>
      </c>
      <c r="G1184" s="129" t="s">
        <v>89</v>
      </c>
      <c r="H1184" s="81" t="s">
        <v>241</v>
      </c>
      <c r="I1184" s="345" t="s">
        <v>59</v>
      </c>
      <c r="J1184" s="105" t="s">
        <v>494</v>
      </c>
      <c r="K1184" s="43"/>
      <c r="L1184" s="13">
        <v>12</v>
      </c>
      <c r="M1184" s="206">
        <v>16.456260821917809</v>
      </c>
      <c r="N1184" s="76"/>
      <c r="O1184" s="197">
        <f t="shared" ref="O1184:O1251" si="309">(M1184+M1184*N1184)*$Y$3*(1-$Y$2/100)</f>
        <v>697.74545884931513</v>
      </c>
      <c r="P1184" s="174">
        <v>1.3</v>
      </c>
      <c r="Q1184" s="174">
        <f t="shared" ref="Q1184:Q1218" si="310">M1184*0.8*P1184</f>
        <v>17.114511254794522</v>
      </c>
      <c r="R1184" s="173">
        <f t="shared" si="297"/>
        <v>907.06909650410967</v>
      </c>
      <c r="S1184" s="173">
        <f t="shared" si="282"/>
        <v>209.32363765479454</v>
      </c>
      <c r="T1184" s="153"/>
      <c r="U1184" s="32">
        <f t="shared" si="291"/>
        <v>0</v>
      </c>
      <c r="V1184" s="280">
        <v>3</v>
      </c>
      <c r="W1184" s="134" t="s">
        <v>250</v>
      </c>
      <c r="X1184" s="215"/>
      <c r="Y1184" s="294">
        <v>47209</v>
      </c>
      <c r="Z1184" s="178"/>
    </row>
    <row r="1185" spans="1:26" s="44" customFormat="1" ht="12.75" customHeight="1">
      <c r="A1185" s="309" t="s">
        <v>2292</v>
      </c>
      <c r="B1185" s="310"/>
      <c r="C1185" s="310">
        <v>1022911</v>
      </c>
      <c r="D1185" s="311">
        <v>5999100035812</v>
      </c>
      <c r="E1185" s="318">
        <v>89037010021</v>
      </c>
      <c r="F1185" s="315">
        <v>2106909200</v>
      </c>
      <c r="G1185" s="129" t="s">
        <v>89</v>
      </c>
      <c r="H1185" s="81" t="s">
        <v>241</v>
      </c>
      <c r="I1185" s="345" t="s">
        <v>121</v>
      </c>
      <c r="J1185" s="104" t="s">
        <v>495</v>
      </c>
      <c r="K1185" s="43"/>
      <c r="L1185" s="15">
        <v>12</v>
      </c>
      <c r="M1185" s="206">
        <v>17.589383013698633</v>
      </c>
      <c r="N1185" s="27"/>
      <c r="O1185" s="197">
        <f t="shared" si="309"/>
        <v>745.78983978082215</v>
      </c>
      <c r="P1185" s="174">
        <v>1.3</v>
      </c>
      <c r="Q1185" s="174">
        <f t="shared" si="310"/>
        <v>18.292958334246581</v>
      </c>
      <c r="R1185" s="173">
        <f t="shared" si="297"/>
        <v>969.52679171506884</v>
      </c>
      <c r="S1185" s="173">
        <f t="shared" ref="S1185:S1187" si="311">R1185-O1185</f>
        <v>223.73695193424669</v>
      </c>
      <c r="T1185" s="153"/>
      <c r="U1185" s="32">
        <f t="shared" si="291"/>
        <v>0</v>
      </c>
      <c r="V1185" s="280">
        <v>11</v>
      </c>
      <c r="W1185" s="134" t="s">
        <v>250</v>
      </c>
      <c r="X1185" s="217"/>
      <c r="Y1185" s="20">
        <v>46813</v>
      </c>
      <c r="Z1185" s="178"/>
    </row>
    <row r="1186" spans="1:26" s="44" customFormat="1" ht="12.75" customHeight="1">
      <c r="A1186" s="309" t="s">
        <v>2293</v>
      </c>
      <c r="B1186" s="310">
        <v>81068479</v>
      </c>
      <c r="C1186" s="310">
        <v>994430</v>
      </c>
      <c r="D1186" s="311">
        <v>5999100029330</v>
      </c>
      <c r="E1186" s="318">
        <v>89017010020</v>
      </c>
      <c r="F1186" s="315">
        <v>2106909200</v>
      </c>
      <c r="G1186" s="129" t="s">
        <v>89</v>
      </c>
      <c r="H1186" s="81" t="s">
        <v>241</v>
      </c>
      <c r="I1186" s="345" t="s">
        <v>317</v>
      </c>
      <c r="J1186" s="105" t="s">
        <v>484</v>
      </c>
      <c r="K1186" s="43"/>
      <c r="L1186" s="15">
        <v>13</v>
      </c>
      <c r="M1186" s="206">
        <v>10.998562191780822</v>
      </c>
      <c r="N1186" s="76"/>
      <c r="O1186" s="197">
        <f t="shared" si="309"/>
        <v>466.33903693150688</v>
      </c>
      <c r="P1186" s="174">
        <v>1.4</v>
      </c>
      <c r="Q1186" s="174">
        <f t="shared" si="310"/>
        <v>12.318389654794521</v>
      </c>
      <c r="R1186" s="173">
        <f t="shared" si="297"/>
        <v>652.87465170410962</v>
      </c>
      <c r="S1186" s="173">
        <f t="shared" si="311"/>
        <v>186.53561477260274</v>
      </c>
      <c r="T1186" s="111"/>
      <c r="U1186" s="32">
        <f t="shared" si="291"/>
        <v>0</v>
      </c>
      <c r="V1186" s="280">
        <v>20</v>
      </c>
      <c r="W1186" s="155" t="s">
        <v>253</v>
      </c>
      <c r="X1186" s="215"/>
      <c r="Y1186" s="20">
        <v>47178</v>
      </c>
      <c r="Z1186" s="178"/>
    </row>
    <row r="1187" spans="1:26" s="44" customFormat="1" ht="12.75" customHeight="1">
      <c r="A1187" s="309" t="s">
        <v>2294</v>
      </c>
      <c r="B1187" s="310">
        <v>81154257</v>
      </c>
      <c r="C1187" s="310">
        <v>994431</v>
      </c>
      <c r="D1187" s="311">
        <v>5999100029347</v>
      </c>
      <c r="E1187" s="318">
        <v>89007010020</v>
      </c>
      <c r="F1187" s="315">
        <v>2106909200</v>
      </c>
      <c r="G1187" s="129" t="s">
        <v>89</v>
      </c>
      <c r="H1187" s="81" t="s">
        <v>241</v>
      </c>
      <c r="I1187" s="345" t="s">
        <v>123</v>
      </c>
      <c r="J1187" s="104" t="s">
        <v>495</v>
      </c>
      <c r="K1187" s="43"/>
      <c r="L1187" s="15">
        <v>13</v>
      </c>
      <c r="M1187" s="206">
        <v>13.774191780821916</v>
      </c>
      <c r="N1187" s="73"/>
      <c r="O1187" s="197">
        <f t="shared" si="309"/>
        <v>584.02573150684918</v>
      </c>
      <c r="P1187" s="174">
        <v>1.35</v>
      </c>
      <c r="Q1187" s="174">
        <f t="shared" si="310"/>
        <v>14.87612712328767</v>
      </c>
      <c r="R1187" s="173">
        <f t="shared" si="297"/>
        <v>788.43473753424655</v>
      </c>
      <c r="S1187" s="173">
        <f t="shared" si="311"/>
        <v>204.40900602739737</v>
      </c>
      <c r="T1187" s="153"/>
      <c r="U1187" s="32">
        <f t="shared" si="291"/>
        <v>0</v>
      </c>
      <c r="V1187" s="280">
        <v>9</v>
      </c>
      <c r="W1187" s="136" t="s">
        <v>251</v>
      </c>
      <c r="X1187" s="217"/>
      <c r="Y1187" s="20">
        <v>47209</v>
      </c>
      <c r="Z1187" s="178"/>
    </row>
    <row r="1188" spans="1:26" s="44" customFormat="1" ht="12.75" customHeight="1">
      <c r="A1188" s="309" t="s">
        <v>2296</v>
      </c>
      <c r="B1188" s="310"/>
      <c r="C1188" s="310">
        <v>1022912</v>
      </c>
      <c r="D1188" s="311">
        <v>5999100033399</v>
      </c>
      <c r="E1188" s="318">
        <v>89001010020</v>
      </c>
      <c r="F1188" s="315">
        <v>2106909200</v>
      </c>
      <c r="G1188" s="129" t="s">
        <v>89</v>
      </c>
      <c r="H1188" s="81" t="s">
        <v>241</v>
      </c>
      <c r="I1188" s="345" t="s">
        <v>122</v>
      </c>
      <c r="J1188" s="316" t="s">
        <v>486</v>
      </c>
      <c r="K1188" s="43"/>
      <c r="L1188" s="15">
        <v>13</v>
      </c>
      <c r="M1188" s="206">
        <v>12.734630136986299</v>
      </c>
      <c r="N1188" s="73"/>
      <c r="O1188" s="197">
        <f t="shared" si="309"/>
        <v>539.94831780821903</v>
      </c>
      <c r="P1188" s="174">
        <v>1.35</v>
      </c>
      <c r="Q1188" s="174">
        <f t="shared" ref="Q1188:Q1207" si="312">M1188*0.8*P1188</f>
        <v>13.753400547945205</v>
      </c>
      <c r="R1188" s="173">
        <f t="shared" si="297"/>
        <v>728.9302290410958</v>
      </c>
      <c r="S1188" s="173">
        <f t="shared" ref="S1188:S1207" si="313">R1188-O1188</f>
        <v>188.98191123287677</v>
      </c>
      <c r="T1188" s="111"/>
      <c r="U1188" s="32">
        <f t="shared" si="291"/>
        <v>0</v>
      </c>
      <c r="V1188" s="280">
        <v>15</v>
      </c>
      <c r="W1188" s="134" t="s">
        <v>250</v>
      </c>
      <c r="X1188" s="217"/>
      <c r="Y1188" s="20">
        <v>47088</v>
      </c>
      <c r="Z1188" s="178"/>
    </row>
    <row r="1189" spans="1:26" s="44" customFormat="1" ht="12.75" customHeight="1">
      <c r="A1189" s="309" t="s">
        <v>2297</v>
      </c>
      <c r="B1189" s="310"/>
      <c r="C1189" s="310"/>
      <c r="D1189" s="311">
        <v>5999100032835</v>
      </c>
      <c r="E1189" s="318">
        <v>89009010020</v>
      </c>
      <c r="F1189" s="315">
        <v>2106909200</v>
      </c>
      <c r="G1189" s="129" t="s">
        <v>89</v>
      </c>
      <c r="H1189" s="81" t="s">
        <v>241</v>
      </c>
      <c r="I1189" s="345" t="s">
        <v>315</v>
      </c>
      <c r="J1189" s="105" t="s">
        <v>484</v>
      </c>
      <c r="K1189" s="43"/>
      <c r="L1189" s="15">
        <v>13</v>
      </c>
      <c r="M1189" s="206">
        <v>19.315055342465751</v>
      </c>
      <c r="N1189" s="76"/>
      <c r="O1189" s="197">
        <f t="shared" si="309"/>
        <v>818.95834652054782</v>
      </c>
      <c r="P1189" s="174">
        <v>1.3</v>
      </c>
      <c r="Q1189" s="174">
        <f t="shared" si="312"/>
        <v>20.087657556164384</v>
      </c>
      <c r="R1189" s="173">
        <f t="shared" si="297"/>
        <v>1064.6458504767124</v>
      </c>
      <c r="S1189" s="173">
        <f t="shared" si="313"/>
        <v>245.68750395616462</v>
      </c>
      <c r="T1189" s="111"/>
      <c r="U1189" s="32">
        <f t="shared" si="291"/>
        <v>0</v>
      </c>
      <c r="V1189" s="280">
        <v>4</v>
      </c>
      <c r="W1189" s="134" t="s">
        <v>250</v>
      </c>
      <c r="X1189" s="217"/>
      <c r="Y1189" s="294">
        <v>47058</v>
      </c>
      <c r="Z1189" s="178"/>
    </row>
    <row r="1190" spans="1:26" s="50" customFormat="1" ht="12.75" customHeight="1">
      <c r="A1190" s="309" t="s">
        <v>2298</v>
      </c>
      <c r="B1190" s="310">
        <v>81154259</v>
      </c>
      <c r="C1190" s="310">
        <v>994433</v>
      </c>
      <c r="D1190" s="311">
        <v>5999100031777</v>
      </c>
      <c r="E1190" s="318">
        <v>89010010020</v>
      </c>
      <c r="F1190" s="315">
        <v>2106909200</v>
      </c>
      <c r="G1190" s="129" t="s">
        <v>89</v>
      </c>
      <c r="H1190" s="81" t="s">
        <v>241</v>
      </c>
      <c r="I1190" s="345" t="s">
        <v>380</v>
      </c>
      <c r="J1190" s="104" t="s">
        <v>495</v>
      </c>
      <c r="K1190" s="43"/>
      <c r="L1190" s="15">
        <v>12</v>
      </c>
      <c r="M1190" s="206">
        <v>16.456260821917809</v>
      </c>
      <c r="N1190" s="73"/>
      <c r="O1190" s="197">
        <f t="shared" si="309"/>
        <v>697.74545884931513</v>
      </c>
      <c r="P1190" s="174">
        <v>1.3</v>
      </c>
      <c r="Q1190" s="174">
        <f t="shared" si="312"/>
        <v>17.114511254794522</v>
      </c>
      <c r="R1190" s="173">
        <f t="shared" si="297"/>
        <v>907.06909650410967</v>
      </c>
      <c r="S1190" s="173">
        <f t="shared" si="313"/>
        <v>209.32363765479454</v>
      </c>
      <c r="T1190" s="111"/>
      <c r="U1190" s="32">
        <f t="shared" si="291"/>
        <v>0</v>
      </c>
      <c r="V1190" s="280">
        <v>3</v>
      </c>
      <c r="W1190" s="135" t="s">
        <v>252</v>
      </c>
      <c r="X1190" s="217"/>
      <c r="Y1190" s="20">
        <v>47150</v>
      </c>
      <c r="Z1190" s="178"/>
    </row>
    <row r="1191" spans="1:26" s="44" customFormat="1" ht="12.75" customHeight="1">
      <c r="A1191" s="309" t="s">
        <v>2299</v>
      </c>
      <c r="B1191" s="310"/>
      <c r="C1191" s="310">
        <v>994434</v>
      </c>
      <c r="D1191" s="311">
        <v>5999100033689</v>
      </c>
      <c r="E1191" s="318">
        <v>89022010020</v>
      </c>
      <c r="F1191" s="315">
        <v>2106909200</v>
      </c>
      <c r="G1191" s="129" t="s">
        <v>89</v>
      </c>
      <c r="H1191" s="81" t="s">
        <v>241</v>
      </c>
      <c r="I1191" s="345" t="s">
        <v>105</v>
      </c>
      <c r="J1191" s="104" t="s">
        <v>485</v>
      </c>
      <c r="K1191" s="43"/>
      <c r="L1191" s="15">
        <v>12</v>
      </c>
      <c r="M1191" s="206">
        <v>13.774191780821916</v>
      </c>
      <c r="N1191" s="73"/>
      <c r="O1191" s="197">
        <f t="shared" si="309"/>
        <v>584.02573150684918</v>
      </c>
      <c r="P1191" s="174">
        <v>1.35</v>
      </c>
      <c r="Q1191" s="174">
        <f t="shared" si="312"/>
        <v>14.87612712328767</v>
      </c>
      <c r="R1191" s="173">
        <f t="shared" si="297"/>
        <v>788.43473753424655</v>
      </c>
      <c r="S1191" s="173">
        <f t="shared" si="313"/>
        <v>204.40900602739737</v>
      </c>
      <c r="T1191" s="111"/>
      <c r="U1191" s="32">
        <f t="shared" si="291"/>
        <v>0</v>
      </c>
      <c r="V1191" s="280">
        <v>9</v>
      </c>
      <c r="W1191" s="135" t="s">
        <v>252</v>
      </c>
      <c r="X1191" s="215"/>
      <c r="Y1191" s="20">
        <v>47119</v>
      </c>
      <c r="Z1191" s="178"/>
    </row>
    <row r="1192" spans="1:26" s="47" customFormat="1" ht="12.75" customHeight="1">
      <c r="A1192" s="309" t="s">
        <v>2300</v>
      </c>
      <c r="B1192" s="314"/>
      <c r="C1192" s="314">
        <v>1022913</v>
      </c>
      <c r="D1192" s="311">
        <v>5999100029439</v>
      </c>
      <c r="E1192" s="309">
        <v>89053010000</v>
      </c>
      <c r="F1192" s="315">
        <v>2106909200</v>
      </c>
      <c r="G1192" s="129" t="s">
        <v>89</v>
      </c>
      <c r="H1192" s="81" t="s">
        <v>241</v>
      </c>
      <c r="I1192" s="345" t="s">
        <v>1116</v>
      </c>
      <c r="J1192" s="104" t="s">
        <v>1186</v>
      </c>
      <c r="K1192" s="43"/>
      <c r="L1192" s="290">
        <v>13</v>
      </c>
      <c r="M1192" s="206">
        <v>10.998562191780822</v>
      </c>
      <c r="N1192" s="73"/>
      <c r="O1192" s="197">
        <f t="shared" si="309"/>
        <v>466.33903693150688</v>
      </c>
      <c r="P1192" s="174">
        <v>1.4</v>
      </c>
      <c r="Q1192" s="174">
        <f>M1192*0.8*P1192</f>
        <v>12.318389654794521</v>
      </c>
      <c r="R1192" s="173">
        <f t="shared" si="297"/>
        <v>652.87465170410962</v>
      </c>
      <c r="S1192" s="173">
        <f>R1192-O1192</f>
        <v>186.53561477260274</v>
      </c>
      <c r="T1192" s="153"/>
      <c r="U1192" s="32">
        <f t="shared" si="291"/>
        <v>0</v>
      </c>
      <c r="V1192" s="280">
        <v>10</v>
      </c>
      <c r="W1192" s="137"/>
      <c r="X1192" s="215"/>
      <c r="Y1192" s="20">
        <v>47178</v>
      </c>
      <c r="Z1192" s="20"/>
    </row>
    <row r="1193" spans="1:26" s="44" customFormat="1" ht="14.1" customHeight="1">
      <c r="A1193" s="309" t="s">
        <v>2302</v>
      </c>
      <c r="B1193" s="310">
        <v>81154261</v>
      </c>
      <c r="C1193" s="310">
        <v>994435</v>
      </c>
      <c r="D1193" s="311">
        <v>5999100032675</v>
      </c>
      <c r="E1193" s="318">
        <v>89032010020</v>
      </c>
      <c r="F1193" s="315">
        <v>2106909200</v>
      </c>
      <c r="G1193" s="129" t="s">
        <v>89</v>
      </c>
      <c r="H1193" s="81" t="s">
        <v>241</v>
      </c>
      <c r="I1193" s="345" t="s">
        <v>47</v>
      </c>
      <c r="J1193" s="104" t="s">
        <v>476</v>
      </c>
      <c r="K1193" s="43"/>
      <c r="L1193" s="15">
        <v>13</v>
      </c>
      <c r="M1193" s="206">
        <v>12.734630136986299</v>
      </c>
      <c r="N1193" s="76"/>
      <c r="O1193" s="197">
        <f t="shared" si="309"/>
        <v>539.94831780821903</v>
      </c>
      <c r="P1193" s="174">
        <v>1.35</v>
      </c>
      <c r="Q1193" s="174">
        <f t="shared" si="312"/>
        <v>13.753400547945205</v>
      </c>
      <c r="R1193" s="173">
        <f t="shared" si="297"/>
        <v>728.9302290410958</v>
      </c>
      <c r="S1193" s="173">
        <f t="shared" si="313"/>
        <v>188.98191123287677</v>
      </c>
      <c r="T1193" s="111"/>
      <c r="U1193" s="32">
        <f t="shared" si="291"/>
        <v>0</v>
      </c>
      <c r="V1193" s="280">
        <v>15</v>
      </c>
      <c r="W1193" s="136" t="s">
        <v>251</v>
      </c>
      <c r="X1193" s="217"/>
      <c r="Y1193" s="294">
        <v>47209</v>
      </c>
      <c r="Z1193" s="178"/>
    </row>
    <row r="1194" spans="1:26" s="44" customFormat="1" ht="12.75" customHeight="1">
      <c r="A1194" s="309" t="s">
        <v>2304</v>
      </c>
      <c r="B1194" s="278"/>
      <c r="C1194" s="278">
        <v>1022916</v>
      </c>
      <c r="D1194" s="311">
        <v>5999100033740</v>
      </c>
      <c r="E1194" s="318">
        <v>89058010000</v>
      </c>
      <c r="F1194" s="315">
        <v>2106909200</v>
      </c>
      <c r="G1194" s="129" t="s">
        <v>89</v>
      </c>
      <c r="H1194" s="81" t="s">
        <v>241</v>
      </c>
      <c r="I1194" s="345" t="s">
        <v>1383</v>
      </c>
      <c r="J1194" s="104" t="s">
        <v>483</v>
      </c>
      <c r="K1194" s="43"/>
      <c r="L1194" s="77">
        <v>13</v>
      </c>
      <c r="M1194" s="206">
        <v>11.954958904109589</v>
      </c>
      <c r="N1194" s="289"/>
      <c r="O1194" s="197">
        <f t="shared" si="309"/>
        <v>506.89025753424659</v>
      </c>
      <c r="P1194" s="174">
        <v>1.4</v>
      </c>
      <c r="Q1194" s="174">
        <f>M1194*0.8*P1194</f>
        <v>13.389553972602739</v>
      </c>
      <c r="R1194" s="173">
        <f t="shared" si="297"/>
        <v>709.64636054794516</v>
      </c>
      <c r="S1194" s="173">
        <f>R1194-O1194</f>
        <v>202.75610301369858</v>
      </c>
      <c r="T1194" s="111"/>
      <c r="U1194" s="32">
        <f t="shared" si="291"/>
        <v>0</v>
      </c>
      <c r="V1194" s="280">
        <v>4</v>
      </c>
      <c r="W1194" s="137"/>
      <c r="X1194" s="217"/>
      <c r="Y1194" s="20">
        <v>47150</v>
      </c>
      <c r="Z1194" s="178"/>
    </row>
    <row r="1195" spans="1:26" s="46" customFormat="1" ht="12.75" customHeight="1">
      <c r="A1195" s="309" t="s">
        <v>3953</v>
      </c>
      <c r="B1195" s="314"/>
      <c r="C1195" s="314"/>
      <c r="D1195" s="311">
        <v>5999100039285</v>
      </c>
      <c r="E1195" s="309">
        <v>89064010000</v>
      </c>
      <c r="F1195" s="315">
        <v>2106909200</v>
      </c>
      <c r="G1195" s="129" t="s">
        <v>89</v>
      </c>
      <c r="H1195" s="81" t="s">
        <v>241</v>
      </c>
      <c r="I1195" s="345" t="s">
        <v>3954</v>
      </c>
      <c r="J1195" s="54" t="s">
        <v>486</v>
      </c>
      <c r="K1195" s="43"/>
      <c r="L1195" s="93">
        <v>13</v>
      </c>
      <c r="M1195" s="206">
        <v>12.994520547945205</v>
      </c>
      <c r="N1195" s="73"/>
      <c r="O1195" s="197">
        <f>(M1195+M1195*N1195)*$Y$3*(1-$Y$2/100)</f>
        <v>550.9676712328768</v>
      </c>
      <c r="P1195" s="174">
        <v>1.35</v>
      </c>
      <c r="Q1195" s="174">
        <f>M1195*0.8*P1195</f>
        <v>14.034082191780822</v>
      </c>
      <c r="R1195" s="173">
        <f>Q1195*53</f>
        <v>743.8063561643836</v>
      </c>
      <c r="S1195" s="173">
        <f>R1195-O1195</f>
        <v>192.8386849315068</v>
      </c>
      <c r="T1195" s="111"/>
      <c r="U1195" s="32">
        <f>O1195*T1195</f>
        <v>0</v>
      </c>
      <c r="V1195" s="280">
        <v>5</v>
      </c>
      <c r="W1195" s="137"/>
      <c r="X1195" s="215"/>
      <c r="Y1195" s="294">
        <v>47150</v>
      </c>
      <c r="Z1195" s="151"/>
    </row>
    <row r="1196" spans="1:26" s="46" customFormat="1" ht="12.75" customHeight="1">
      <c r="A1196" s="309" t="s">
        <v>2305</v>
      </c>
      <c r="B1196" s="310">
        <v>81154262</v>
      </c>
      <c r="C1196" s="310">
        <v>994436</v>
      </c>
      <c r="D1196" s="311">
        <v>5999100029651</v>
      </c>
      <c r="E1196" s="318">
        <v>89040010020</v>
      </c>
      <c r="F1196" s="315">
        <v>2106909200</v>
      </c>
      <c r="G1196" s="129" t="s">
        <v>89</v>
      </c>
      <c r="H1196" s="81" t="s">
        <v>241</v>
      </c>
      <c r="I1196" s="345" t="s">
        <v>155</v>
      </c>
      <c r="J1196" s="105" t="s">
        <v>484</v>
      </c>
      <c r="K1196" s="43"/>
      <c r="L1196" s="15">
        <v>13</v>
      </c>
      <c r="M1196" s="206">
        <v>11.954958904109589</v>
      </c>
      <c r="N1196" s="76"/>
      <c r="O1196" s="197">
        <f t="shared" si="309"/>
        <v>506.89025753424659</v>
      </c>
      <c r="P1196" s="174">
        <v>1.4</v>
      </c>
      <c r="Q1196" s="174">
        <f t="shared" si="312"/>
        <v>13.389553972602739</v>
      </c>
      <c r="R1196" s="173">
        <f t="shared" si="297"/>
        <v>709.64636054794516</v>
      </c>
      <c r="S1196" s="173">
        <f t="shared" si="313"/>
        <v>202.75610301369858</v>
      </c>
      <c r="T1196" s="111"/>
      <c r="U1196" s="32">
        <f t="shared" si="291"/>
        <v>0</v>
      </c>
      <c r="V1196" s="280">
        <v>38</v>
      </c>
      <c r="W1196" s="155" t="s">
        <v>253</v>
      </c>
      <c r="X1196" s="217"/>
      <c r="Y1196" s="20">
        <v>47270</v>
      </c>
      <c r="Z1196" s="178"/>
    </row>
    <row r="1197" spans="1:26" s="46" customFormat="1" ht="12.75" customHeight="1">
      <c r="A1197" s="309" t="s">
        <v>2306</v>
      </c>
      <c r="B1197" s="310">
        <v>81154263</v>
      </c>
      <c r="C1197" s="310">
        <v>994437</v>
      </c>
      <c r="D1197" s="311">
        <v>5999100033382</v>
      </c>
      <c r="E1197" s="318">
        <v>89034010020</v>
      </c>
      <c r="F1197" s="315">
        <v>2106909200</v>
      </c>
      <c r="G1197" s="129" t="s">
        <v>89</v>
      </c>
      <c r="H1197" s="81" t="s">
        <v>241</v>
      </c>
      <c r="I1197" s="345" t="s">
        <v>373</v>
      </c>
      <c r="J1197" s="105" t="s">
        <v>484</v>
      </c>
      <c r="K1197" s="43"/>
      <c r="L1197" s="15">
        <v>12</v>
      </c>
      <c r="M1197" s="206">
        <v>13.774191780821916</v>
      </c>
      <c r="N1197" s="73"/>
      <c r="O1197" s="197">
        <f t="shared" si="309"/>
        <v>584.02573150684918</v>
      </c>
      <c r="P1197" s="174">
        <v>1.35</v>
      </c>
      <c r="Q1197" s="174">
        <f t="shared" si="312"/>
        <v>14.87612712328767</v>
      </c>
      <c r="R1197" s="173">
        <f t="shared" si="297"/>
        <v>788.43473753424655</v>
      </c>
      <c r="S1197" s="173">
        <f t="shared" si="313"/>
        <v>204.40900602739737</v>
      </c>
      <c r="T1197" s="111"/>
      <c r="U1197" s="32">
        <f t="shared" si="291"/>
        <v>0</v>
      </c>
      <c r="V1197" s="280">
        <v>11</v>
      </c>
      <c r="W1197" s="136" t="s">
        <v>251</v>
      </c>
      <c r="X1197" s="217"/>
      <c r="Y1197" s="20">
        <v>47178</v>
      </c>
      <c r="Z1197" s="178"/>
    </row>
    <row r="1198" spans="1:26" s="47" customFormat="1" ht="12.75" customHeight="1">
      <c r="A1198" s="309" t="s">
        <v>2307</v>
      </c>
      <c r="B1198" s="314"/>
      <c r="C1198" s="314">
        <v>1022917</v>
      </c>
      <c r="D1198" s="311">
        <v>5999100032361</v>
      </c>
      <c r="E1198" s="309">
        <v>89054010000</v>
      </c>
      <c r="F1198" s="315">
        <v>2106909200</v>
      </c>
      <c r="G1198" s="129" t="s">
        <v>89</v>
      </c>
      <c r="H1198" s="81" t="s">
        <v>241</v>
      </c>
      <c r="I1198" s="345" t="s">
        <v>812</v>
      </c>
      <c r="J1198" s="104" t="s">
        <v>498</v>
      </c>
      <c r="K1198" s="43"/>
      <c r="L1198" s="290">
        <v>13</v>
      </c>
      <c r="M1198" s="206">
        <v>16.456260821917809</v>
      </c>
      <c r="N1198" s="73"/>
      <c r="O1198" s="197">
        <f t="shared" si="309"/>
        <v>697.74545884931513</v>
      </c>
      <c r="P1198" s="174">
        <v>1.3</v>
      </c>
      <c r="Q1198" s="174">
        <f>M1198*0.8*P1198</f>
        <v>17.114511254794522</v>
      </c>
      <c r="R1198" s="173">
        <f t="shared" si="297"/>
        <v>907.06909650410967</v>
      </c>
      <c r="S1198" s="173">
        <f>R1198-O1198</f>
        <v>209.32363765479454</v>
      </c>
      <c r="T1198" s="153"/>
      <c r="U1198" s="32">
        <f t="shared" si="291"/>
        <v>0</v>
      </c>
      <c r="V1198" s="280">
        <v>2</v>
      </c>
      <c r="W1198" s="137"/>
      <c r="X1198" s="215"/>
      <c r="Y1198" s="20">
        <v>47058</v>
      </c>
      <c r="Z1198" s="20"/>
    </row>
    <row r="1199" spans="1:26" s="44" customFormat="1" ht="12.75" customHeight="1">
      <c r="A1199" s="309" t="s">
        <v>2308</v>
      </c>
      <c r="B1199" s="310"/>
      <c r="C1199" s="310">
        <v>707176</v>
      </c>
      <c r="D1199" s="311">
        <v>5999100004313</v>
      </c>
      <c r="E1199" s="318">
        <v>89025010121</v>
      </c>
      <c r="F1199" s="315">
        <v>2106905900</v>
      </c>
      <c r="G1199" s="129" t="s">
        <v>89</v>
      </c>
      <c r="H1199" s="81" t="s">
        <v>241</v>
      </c>
      <c r="I1199" s="345" t="s">
        <v>403</v>
      </c>
      <c r="J1199" s="105" t="s">
        <v>568</v>
      </c>
      <c r="K1199" s="43" t="s">
        <v>48</v>
      </c>
      <c r="L1199" s="15">
        <v>8</v>
      </c>
      <c r="M1199" s="206">
        <v>18.10671780821918</v>
      </c>
      <c r="N1199" s="73"/>
      <c r="O1199" s="197">
        <f t="shared" si="309"/>
        <v>767.72483506849323</v>
      </c>
      <c r="P1199" s="174">
        <v>1.3</v>
      </c>
      <c r="Q1199" s="174">
        <f t="shared" si="312"/>
        <v>18.830986520547949</v>
      </c>
      <c r="R1199" s="173">
        <f t="shared" si="297"/>
        <v>998.04228558904128</v>
      </c>
      <c r="S1199" s="173">
        <f t="shared" si="313"/>
        <v>230.31745052054805</v>
      </c>
      <c r="T1199" s="111"/>
      <c r="U1199" s="32">
        <f t="shared" si="291"/>
        <v>0</v>
      </c>
      <c r="V1199" s="280"/>
      <c r="W1199" s="133" t="s">
        <v>249</v>
      </c>
      <c r="X1199" s="217"/>
      <c r="Y1199" s="20"/>
      <c r="Z1199" s="199"/>
    </row>
    <row r="1200" spans="1:26" s="44" customFormat="1" ht="12.75" customHeight="1">
      <c r="A1200" s="309" t="s">
        <v>2310</v>
      </c>
      <c r="B1200" s="310">
        <v>81154264</v>
      </c>
      <c r="C1200" s="310">
        <v>994438</v>
      </c>
      <c r="D1200" s="311">
        <v>5999100034624</v>
      </c>
      <c r="E1200" s="318">
        <v>89021010021</v>
      </c>
      <c r="F1200" s="315">
        <v>2106909200</v>
      </c>
      <c r="G1200" s="129" t="s">
        <v>89</v>
      </c>
      <c r="H1200" s="81" t="s">
        <v>241</v>
      </c>
      <c r="I1200" s="345" t="s">
        <v>1292</v>
      </c>
      <c r="J1200" s="316" t="s">
        <v>480</v>
      </c>
      <c r="K1200" s="43"/>
      <c r="L1200" s="15">
        <v>12</v>
      </c>
      <c r="M1200" s="206">
        <v>19.928396712328766</v>
      </c>
      <c r="N1200" s="81"/>
      <c r="O1200" s="197">
        <f t="shared" si="309"/>
        <v>844.96402060273977</v>
      </c>
      <c r="P1200" s="174">
        <v>1.3</v>
      </c>
      <c r="Q1200" s="174">
        <f t="shared" si="312"/>
        <v>20.725532580821916</v>
      </c>
      <c r="R1200" s="173">
        <f t="shared" si="297"/>
        <v>1098.4532267835616</v>
      </c>
      <c r="S1200" s="173">
        <f t="shared" si="313"/>
        <v>253.48920618082184</v>
      </c>
      <c r="T1200" s="111"/>
      <c r="U1200" s="32">
        <f t="shared" si="291"/>
        <v>0</v>
      </c>
      <c r="V1200" s="280" t="s">
        <v>4119</v>
      </c>
      <c r="W1200" s="155" t="s">
        <v>253</v>
      </c>
      <c r="X1200" s="217"/>
      <c r="Y1200" s="20">
        <v>47270</v>
      </c>
      <c r="Z1200" s="178"/>
    </row>
    <row r="1201" spans="1:26" s="44" customFormat="1" ht="12.75" customHeight="1">
      <c r="A1201" s="309" t="s">
        <v>2311</v>
      </c>
      <c r="B1201" s="278">
        <v>81096042</v>
      </c>
      <c r="C1201" s="278">
        <v>994422</v>
      </c>
      <c r="D1201" s="311">
        <v>5999100034631</v>
      </c>
      <c r="E1201" s="318">
        <v>89021020021</v>
      </c>
      <c r="F1201" s="315">
        <v>2106909200</v>
      </c>
      <c r="G1201" s="129" t="s">
        <v>89</v>
      </c>
      <c r="H1201" s="81" t="s">
        <v>241</v>
      </c>
      <c r="I1201" s="345" t="s">
        <v>1292</v>
      </c>
      <c r="J1201" s="316" t="s">
        <v>486</v>
      </c>
      <c r="K1201" s="43"/>
      <c r="L1201" s="15">
        <v>12</v>
      </c>
      <c r="M1201" s="206">
        <v>11.954958904109589</v>
      </c>
      <c r="N1201" s="81"/>
      <c r="O1201" s="197">
        <f t="shared" si="309"/>
        <v>506.89025753424659</v>
      </c>
      <c r="P1201" s="174">
        <v>1.4</v>
      </c>
      <c r="Q1201" s="174">
        <f t="shared" si="312"/>
        <v>13.389553972602739</v>
      </c>
      <c r="R1201" s="173">
        <f t="shared" si="297"/>
        <v>709.64636054794516</v>
      </c>
      <c r="S1201" s="173">
        <f t="shared" si="313"/>
        <v>202.75610301369858</v>
      </c>
      <c r="T1201" s="111"/>
      <c r="U1201" s="32">
        <f t="shared" si="291"/>
        <v>0</v>
      </c>
      <c r="V1201" s="280" t="s">
        <v>4119</v>
      </c>
      <c r="W1201" s="156" t="s">
        <v>254</v>
      </c>
      <c r="X1201" s="217"/>
      <c r="Y1201" s="20">
        <v>47270</v>
      </c>
      <c r="Z1201" s="178"/>
    </row>
    <row r="1202" spans="1:26" s="46" customFormat="1" ht="12.75" customHeight="1">
      <c r="A1202" s="309" t="s">
        <v>3955</v>
      </c>
      <c r="B1202" s="314"/>
      <c r="C1202" s="314"/>
      <c r="D1202" s="311">
        <v>5999100039391</v>
      </c>
      <c r="E1202" s="309">
        <v>82043010000</v>
      </c>
      <c r="F1202" s="315">
        <v>2106909200</v>
      </c>
      <c r="G1202" s="129" t="s">
        <v>89</v>
      </c>
      <c r="H1202" s="81" t="s">
        <v>241</v>
      </c>
      <c r="I1202" s="345" t="s">
        <v>3924</v>
      </c>
      <c r="J1202" s="54" t="s">
        <v>483</v>
      </c>
      <c r="K1202" s="43"/>
      <c r="L1202" s="93">
        <v>13</v>
      </c>
      <c r="M1202" s="206">
        <v>14.730588493150682</v>
      </c>
      <c r="N1202" s="73"/>
      <c r="O1202" s="197">
        <f>(M1202+M1202*N1202)*$Y$3*(1-$Y$2/100)</f>
        <v>624.576952109589</v>
      </c>
      <c r="P1202" s="174">
        <v>1.35</v>
      </c>
      <c r="Q1202" s="174">
        <f>M1202*0.8*P1202</f>
        <v>15.909035572602738</v>
      </c>
      <c r="R1202" s="173">
        <f>Q1202*53</f>
        <v>843.17888534794508</v>
      </c>
      <c r="S1202" s="173">
        <f>R1202-O1202</f>
        <v>218.60193323835608</v>
      </c>
      <c r="T1202" s="111"/>
      <c r="U1202" s="32">
        <f>O1202*T1202</f>
        <v>0</v>
      </c>
      <c r="V1202" s="280">
        <v>10</v>
      </c>
      <c r="W1202" s="137"/>
      <c r="X1202" s="215"/>
      <c r="Y1202" s="294">
        <v>47209</v>
      </c>
      <c r="Z1202" s="151"/>
    </row>
    <row r="1203" spans="1:26" s="47" customFormat="1" ht="12.75" customHeight="1">
      <c r="A1203" s="309" t="s">
        <v>2314</v>
      </c>
      <c r="B1203" s="310"/>
      <c r="C1203" s="310"/>
      <c r="D1203" s="311">
        <v>5999100025943</v>
      </c>
      <c r="E1203" s="318">
        <v>89049010020</v>
      </c>
      <c r="F1203" s="315">
        <v>2106909200</v>
      </c>
      <c r="G1203" s="129" t="s">
        <v>89</v>
      </c>
      <c r="H1203" s="81" t="s">
        <v>241</v>
      </c>
      <c r="I1203" s="345" t="s">
        <v>1347</v>
      </c>
      <c r="J1203" s="105" t="s">
        <v>495</v>
      </c>
      <c r="K1203" s="43"/>
      <c r="L1203" s="15">
        <v>12</v>
      </c>
      <c r="M1203" s="206">
        <v>10.21889095890411</v>
      </c>
      <c r="N1203" s="73"/>
      <c r="O1203" s="197">
        <f t="shared" si="309"/>
        <v>433.28097665753432</v>
      </c>
      <c r="P1203" s="174">
        <v>1.4</v>
      </c>
      <c r="Q1203" s="174">
        <f t="shared" si="312"/>
        <v>11.445157873972603</v>
      </c>
      <c r="R1203" s="173">
        <f t="shared" si="297"/>
        <v>606.59336732054794</v>
      </c>
      <c r="S1203" s="173">
        <f t="shared" si="313"/>
        <v>173.31239066301362</v>
      </c>
      <c r="T1203" s="111"/>
      <c r="U1203" s="32">
        <f t="shared" si="291"/>
        <v>0</v>
      </c>
      <c r="V1203" s="280">
        <v>9</v>
      </c>
      <c r="W1203" s="155" t="s">
        <v>253</v>
      </c>
      <c r="X1203" s="217"/>
      <c r="Y1203" s="20">
        <v>46753</v>
      </c>
      <c r="Z1203" s="178"/>
    </row>
    <row r="1204" spans="1:26" s="44" customFormat="1" ht="12.75" customHeight="1">
      <c r="A1204" s="309" t="s">
        <v>2315</v>
      </c>
      <c r="B1204" s="310">
        <v>81154266</v>
      </c>
      <c r="C1204" s="310">
        <v>994439</v>
      </c>
      <c r="D1204" s="311">
        <v>5999100033894</v>
      </c>
      <c r="E1204" s="318">
        <v>89059010000</v>
      </c>
      <c r="F1204" s="315">
        <v>2106909200</v>
      </c>
      <c r="G1204" s="129" t="s">
        <v>89</v>
      </c>
      <c r="H1204" s="81" t="s">
        <v>241</v>
      </c>
      <c r="I1204" s="345" t="s">
        <v>698</v>
      </c>
      <c r="J1204" s="344" t="s">
        <v>497</v>
      </c>
      <c r="K1204" s="43"/>
      <c r="L1204" s="15">
        <v>13</v>
      </c>
      <c r="M1204" s="206">
        <v>13.691026849315069</v>
      </c>
      <c r="N1204" s="73"/>
      <c r="O1204" s="197">
        <f t="shared" si="309"/>
        <v>580.49953841095896</v>
      </c>
      <c r="P1204" s="174">
        <v>1.35</v>
      </c>
      <c r="Q1204" s="174">
        <f>M1204*0.8*P1204</f>
        <v>14.786308997260276</v>
      </c>
      <c r="R1204" s="173">
        <f t="shared" si="297"/>
        <v>783.67437685479467</v>
      </c>
      <c r="S1204" s="173">
        <f>R1204-O1204</f>
        <v>203.17483844383571</v>
      </c>
      <c r="T1204" s="111"/>
      <c r="U1204" s="32">
        <f t="shared" ref="U1204:U1269" si="314">O1204*T1204</f>
        <v>0</v>
      </c>
      <c r="V1204" s="280">
        <v>6</v>
      </c>
      <c r="W1204" s="136" t="s">
        <v>251</v>
      </c>
      <c r="X1204" s="215"/>
      <c r="Y1204" s="74">
        <v>46631</v>
      </c>
      <c r="Z1204" s="178"/>
    </row>
    <row r="1205" spans="1:26" s="47" customFormat="1" ht="12.75" customHeight="1">
      <c r="A1205" s="309" t="s">
        <v>2316</v>
      </c>
      <c r="B1205" s="310">
        <v>81154267</v>
      </c>
      <c r="C1205" s="310">
        <v>994440</v>
      </c>
      <c r="D1205" s="311">
        <v>5999100018839</v>
      </c>
      <c r="E1205" s="318">
        <v>87012010001</v>
      </c>
      <c r="F1205" s="315">
        <v>2106909200</v>
      </c>
      <c r="G1205" s="129" t="s">
        <v>89</v>
      </c>
      <c r="H1205" s="81" t="s">
        <v>241</v>
      </c>
      <c r="I1205" s="345" t="s">
        <v>589</v>
      </c>
      <c r="J1205" s="104" t="s">
        <v>656</v>
      </c>
      <c r="K1205" s="5"/>
      <c r="L1205" s="15">
        <v>6</v>
      </c>
      <c r="M1205" s="206">
        <v>42.003182465753426</v>
      </c>
      <c r="N1205" s="76"/>
      <c r="O1205" s="197">
        <f>(M1205+M1205*N1205)*$Y$3*(1-$Y$2/100)</f>
        <v>1780.9349365479452</v>
      </c>
      <c r="P1205" s="174">
        <v>1.2</v>
      </c>
      <c r="Q1205" s="174">
        <f>M1205*0.8*P1205</f>
        <v>40.323055167123286</v>
      </c>
      <c r="R1205" s="173">
        <f t="shared" si="297"/>
        <v>2137.1219238575341</v>
      </c>
      <c r="S1205" s="173">
        <f>R1205-O1205</f>
        <v>356.18698730958886</v>
      </c>
      <c r="T1205" s="111"/>
      <c r="U1205" s="32">
        <f>O1205*T1205</f>
        <v>0</v>
      </c>
      <c r="V1205" s="280" t="s">
        <v>4119</v>
      </c>
      <c r="W1205" s="155" t="s">
        <v>253</v>
      </c>
      <c r="X1205" s="217"/>
      <c r="Y1205" s="20">
        <v>47239</v>
      </c>
      <c r="Z1205" s="177"/>
    </row>
    <row r="1206" spans="1:26" s="47" customFormat="1" ht="12.75" customHeight="1">
      <c r="A1206" s="309" t="s">
        <v>2317</v>
      </c>
      <c r="B1206" s="310">
        <v>80998877</v>
      </c>
      <c r="C1206" s="310">
        <v>994423</v>
      </c>
      <c r="D1206" s="311">
        <v>5999100032552</v>
      </c>
      <c r="E1206" s="318">
        <v>89018010020</v>
      </c>
      <c r="F1206" s="315">
        <v>2106909200</v>
      </c>
      <c r="G1206" s="129" t="s">
        <v>89</v>
      </c>
      <c r="H1206" s="81" t="s">
        <v>241</v>
      </c>
      <c r="I1206" s="345" t="s">
        <v>419</v>
      </c>
      <c r="J1206" s="104" t="s">
        <v>627</v>
      </c>
      <c r="K1206" s="5"/>
      <c r="L1206" s="15">
        <v>6</v>
      </c>
      <c r="M1206" s="206">
        <v>26.851877260273969</v>
      </c>
      <c r="N1206" s="76"/>
      <c r="O1206" s="197">
        <f t="shared" si="309"/>
        <v>1138.5195958356164</v>
      </c>
      <c r="P1206" s="174">
        <v>1.25</v>
      </c>
      <c r="Q1206" s="174">
        <f t="shared" si="312"/>
        <v>26.851877260273973</v>
      </c>
      <c r="R1206" s="173">
        <f t="shared" si="297"/>
        <v>1423.1494947945205</v>
      </c>
      <c r="S1206" s="173">
        <f t="shared" si="313"/>
        <v>284.62989895890405</v>
      </c>
      <c r="T1206" s="153"/>
      <c r="U1206" s="32">
        <f t="shared" si="314"/>
        <v>0</v>
      </c>
      <c r="V1206" s="280">
        <v>30</v>
      </c>
      <c r="W1206" s="156" t="s">
        <v>254</v>
      </c>
      <c r="X1206" s="217"/>
      <c r="Y1206" s="20">
        <v>47239</v>
      </c>
      <c r="Z1206" s="178"/>
    </row>
    <row r="1207" spans="1:26" s="44" customFormat="1" ht="12.75" customHeight="1">
      <c r="A1207" s="309" t="s">
        <v>2318</v>
      </c>
      <c r="B1207" s="310">
        <v>80998878</v>
      </c>
      <c r="C1207" s="310"/>
      <c r="D1207" s="311">
        <v>5999100035980</v>
      </c>
      <c r="E1207" s="318">
        <v>89031010021</v>
      </c>
      <c r="F1207" s="315">
        <v>2106909200</v>
      </c>
      <c r="G1207" s="129" t="s">
        <v>89</v>
      </c>
      <c r="H1207" s="81" t="s">
        <v>241</v>
      </c>
      <c r="I1207" s="345" t="s">
        <v>316</v>
      </c>
      <c r="J1207" s="105" t="s">
        <v>484</v>
      </c>
      <c r="K1207" s="43"/>
      <c r="L1207" s="15">
        <v>12</v>
      </c>
      <c r="M1207" s="206">
        <v>15.435961643835617</v>
      </c>
      <c r="N1207" s="73"/>
      <c r="O1207" s="197">
        <f t="shared" si="309"/>
        <v>654.48477369863019</v>
      </c>
      <c r="P1207" s="174">
        <v>1.35</v>
      </c>
      <c r="Q1207" s="174">
        <f t="shared" si="312"/>
        <v>16.670838575342469</v>
      </c>
      <c r="R1207" s="173">
        <f t="shared" si="297"/>
        <v>883.55444449315087</v>
      </c>
      <c r="S1207" s="173">
        <f t="shared" si="313"/>
        <v>229.06967079452068</v>
      </c>
      <c r="T1207" s="111"/>
      <c r="U1207" s="32">
        <f t="shared" si="314"/>
        <v>0</v>
      </c>
      <c r="V1207" s="280">
        <v>1</v>
      </c>
      <c r="W1207" s="155" t="s">
        <v>253</v>
      </c>
      <c r="X1207" s="217"/>
      <c r="Y1207" s="294">
        <v>47209</v>
      </c>
      <c r="Z1207" s="199"/>
    </row>
    <row r="1208" spans="1:26" s="47" customFormat="1" ht="12.75" customHeight="1">
      <c r="A1208" s="309" t="s">
        <v>2319</v>
      </c>
      <c r="B1208" s="314"/>
      <c r="C1208" s="314">
        <v>1022920</v>
      </c>
      <c r="D1208" s="311">
        <v>5999100032392</v>
      </c>
      <c r="E1208" s="309">
        <v>89055010000</v>
      </c>
      <c r="F1208" s="315">
        <v>2106909200</v>
      </c>
      <c r="G1208" s="129" t="s">
        <v>89</v>
      </c>
      <c r="H1208" s="81" t="s">
        <v>241</v>
      </c>
      <c r="I1208" s="345" t="s">
        <v>1238</v>
      </c>
      <c r="J1208" s="104" t="s">
        <v>1223</v>
      </c>
      <c r="K1208" s="43"/>
      <c r="L1208" s="290">
        <v>24</v>
      </c>
      <c r="M1208" s="206">
        <v>21.227848767123287</v>
      </c>
      <c r="N1208" s="289"/>
      <c r="O1208" s="197">
        <f t="shared" si="309"/>
        <v>900.06078772602746</v>
      </c>
      <c r="P1208" s="174">
        <v>1.25</v>
      </c>
      <c r="Q1208" s="174">
        <f>M1208*0.8*P1208</f>
        <v>21.227848767123287</v>
      </c>
      <c r="R1208" s="173">
        <f t="shared" si="297"/>
        <v>1125.0759846575343</v>
      </c>
      <c r="S1208" s="173">
        <f>R1208-O1208</f>
        <v>225.01519693150681</v>
      </c>
      <c r="T1208" s="153"/>
      <c r="U1208" s="32">
        <f t="shared" si="314"/>
        <v>0</v>
      </c>
      <c r="V1208" s="280">
        <v>3</v>
      </c>
      <c r="W1208" s="137"/>
      <c r="X1208" s="215"/>
      <c r="Y1208" s="20">
        <v>46784</v>
      </c>
      <c r="Z1208" s="20"/>
    </row>
    <row r="1209" spans="1:26" s="46" customFormat="1" ht="12.75" customHeight="1">
      <c r="A1209" s="309" t="s">
        <v>3956</v>
      </c>
      <c r="B1209" s="314"/>
      <c r="C1209" s="314"/>
      <c r="D1209" s="311">
        <v>5999100039247</v>
      </c>
      <c r="E1209" s="309">
        <v>89062010000</v>
      </c>
      <c r="F1209" s="315">
        <v>2106909200</v>
      </c>
      <c r="G1209" s="129" t="s">
        <v>89</v>
      </c>
      <c r="H1209" s="81" t="s">
        <v>241</v>
      </c>
      <c r="I1209" s="345" t="s">
        <v>3928</v>
      </c>
      <c r="J1209" s="54" t="s">
        <v>486</v>
      </c>
      <c r="K1209" s="43"/>
      <c r="L1209" s="93">
        <v>13</v>
      </c>
      <c r="M1209" s="206">
        <v>16.456260821917809</v>
      </c>
      <c r="N1209" s="73"/>
      <c r="O1209" s="197">
        <f>(M1209+M1209*N1209)*$Y$3*(1-$Y$2/100)</f>
        <v>697.74545884931513</v>
      </c>
      <c r="P1209" s="174">
        <v>1.3</v>
      </c>
      <c r="Q1209" s="174">
        <f>M1209*0.8*P1209</f>
        <v>17.114511254794522</v>
      </c>
      <c r="R1209" s="173">
        <f>Q1209*53</f>
        <v>907.06909650410967</v>
      </c>
      <c r="S1209" s="173">
        <f>R1209-O1209</f>
        <v>209.32363765479454</v>
      </c>
      <c r="T1209" s="111"/>
      <c r="U1209" s="32">
        <f>O1209*T1209</f>
        <v>0</v>
      </c>
      <c r="V1209" s="280">
        <v>9</v>
      </c>
      <c r="W1209" s="137"/>
      <c r="X1209" s="215"/>
      <c r="Y1209" s="294">
        <v>47209</v>
      </c>
      <c r="Z1209" s="151"/>
    </row>
    <row r="1210" spans="1:26" s="4" customFormat="1" ht="13.5" customHeight="1">
      <c r="A1210" s="309" t="s">
        <v>2323</v>
      </c>
      <c r="B1210" s="310"/>
      <c r="C1210" s="310">
        <v>1022922</v>
      </c>
      <c r="D1210" s="311">
        <v>5999100032538</v>
      </c>
      <c r="E1210" s="318">
        <v>89026010120</v>
      </c>
      <c r="F1210" s="315">
        <v>2106909200</v>
      </c>
      <c r="G1210" s="129" t="s">
        <v>89</v>
      </c>
      <c r="H1210" s="308" t="s">
        <v>241</v>
      </c>
      <c r="I1210" s="345" t="s">
        <v>268</v>
      </c>
      <c r="J1210" s="105" t="s">
        <v>638</v>
      </c>
      <c r="K1210" s="43" t="s">
        <v>174</v>
      </c>
      <c r="L1210" s="15">
        <v>6</v>
      </c>
      <c r="M1210" s="206">
        <v>44.942084383561642</v>
      </c>
      <c r="N1210" s="73"/>
      <c r="O1210" s="197">
        <f t="shared" si="309"/>
        <v>1905.5443778630136</v>
      </c>
      <c r="P1210" s="174">
        <v>1.2</v>
      </c>
      <c r="Q1210" s="174">
        <f t="shared" ref="Q1210:Q1214" si="315">M1210*0.8*P1210</f>
        <v>43.144401008219177</v>
      </c>
      <c r="R1210" s="173">
        <f t="shared" si="297"/>
        <v>2286.6532534356165</v>
      </c>
      <c r="S1210" s="173">
        <f t="shared" ref="S1210:S1214" si="316">R1210-O1210</f>
        <v>381.10887557260298</v>
      </c>
      <c r="T1210" s="111"/>
      <c r="U1210" s="32">
        <f t="shared" si="314"/>
        <v>0</v>
      </c>
      <c r="V1210" s="280">
        <v>3</v>
      </c>
      <c r="W1210" s="137"/>
      <c r="X1210" s="215"/>
      <c r="Y1210" s="20">
        <v>46753</v>
      </c>
      <c r="Z1210" s="182"/>
    </row>
    <row r="1211" spans="1:26" s="46" customFormat="1" ht="12.75" customHeight="1">
      <c r="A1211" s="309" t="s">
        <v>3092</v>
      </c>
      <c r="B1211" s="314"/>
      <c r="C1211" s="314"/>
      <c r="D1211" s="311">
        <v>5999100029361</v>
      </c>
      <c r="E1211" s="309">
        <v>89016010020</v>
      </c>
      <c r="F1211" s="315">
        <v>2106909200</v>
      </c>
      <c r="G1211" s="80" t="s">
        <v>89</v>
      </c>
      <c r="H1211" s="308" t="s">
        <v>241</v>
      </c>
      <c r="I1211" s="160" t="s">
        <v>3091</v>
      </c>
      <c r="J1211" s="144"/>
      <c r="K1211" s="43"/>
      <c r="L1211" s="12">
        <v>13</v>
      </c>
      <c r="M1211" s="206">
        <v>10.998562191780822</v>
      </c>
      <c r="N1211" s="73"/>
      <c r="O1211" s="197">
        <f t="shared" si="309"/>
        <v>466.33903693150688</v>
      </c>
      <c r="P1211" s="174">
        <v>1.4</v>
      </c>
      <c r="Q1211" s="174">
        <f>M1211*0.8*P1211</f>
        <v>12.318389654794521</v>
      </c>
      <c r="R1211" s="173">
        <f t="shared" si="297"/>
        <v>652.87465170410962</v>
      </c>
      <c r="S1211" s="173">
        <f>R1211-O1211</f>
        <v>186.53561477260274</v>
      </c>
      <c r="T1211" s="111"/>
      <c r="U1211" s="32">
        <f t="shared" si="314"/>
        <v>0</v>
      </c>
      <c r="V1211" s="280">
        <v>2</v>
      </c>
      <c r="W1211" s="137"/>
      <c r="X1211" s="215"/>
      <c r="Y1211" s="74">
        <v>46722</v>
      </c>
      <c r="Z1211" s="151"/>
    </row>
    <row r="1212" spans="1:26" s="4" customFormat="1" ht="13.5" customHeight="1">
      <c r="A1212" s="309" t="s">
        <v>2324</v>
      </c>
      <c r="B1212" s="310">
        <v>81068482</v>
      </c>
      <c r="C1212" s="310">
        <v>707173</v>
      </c>
      <c r="D1212" s="311">
        <v>5999100029637</v>
      </c>
      <c r="E1212" s="318">
        <v>89019010020</v>
      </c>
      <c r="F1212" s="315">
        <v>2106909200</v>
      </c>
      <c r="G1212" s="129" t="s">
        <v>89</v>
      </c>
      <c r="H1212" s="81" t="s">
        <v>241</v>
      </c>
      <c r="I1212" s="345" t="s">
        <v>379</v>
      </c>
      <c r="J1212" s="105" t="s">
        <v>536</v>
      </c>
      <c r="K1212" s="43"/>
      <c r="L1212" s="15">
        <v>12</v>
      </c>
      <c r="M1212" s="206">
        <v>11.954958904109589</v>
      </c>
      <c r="N1212" s="73"/>
      <c r="O1212" s="197">
        <f t="shared" si="309"/>
        <v>506.89025753424659</v>
      </c>
      <c r="P1212" s="174">
        <v>1.4</v>
      </c>
      <c r="Q1212" s="174">
        <f t="shared" si="315"/>
        <v>13.389553972602739</v>
      </c>
      <c r="R1212" s="173">
        <f t="shared" ref="R1212:R1272" si="317">Q1212*53</f>
        <v>709.64636054794516</v>
      </c>
      <c r="S1212" s="173">
        <f t="shared" si="316"/>
        <v>202.75610301369858</v>
      </c>
      <c r="T1212" s="111"/>
      <c r="U1212" s="32">
        <f t="shared" si="314"/>
        <v>0</v>
      </c>
      <c r="V1212" s="280">
        <v>7</v>
      </c>
      <c r="W1212" s="136" t="s">
        <v>251</v>
      </c>
      <c r="X1212" s="215"/>
      <c r="Y1212" s="20">
        <v>47150</v>
      </c>
      <c r="Z1212" s="178"/>
    </row>
    <row r="1213" spans="1:26" s="4" customFormat="1" ht="13.5" customHeight="1">
      <c r="A1213" s="309" t="s">
        <v>2325</v>
      </c>
      <c r="B1213" s="310"/>
      <c r="C1213" s="310">
        <v>1022923</v>
      </c>
      <c r="D1213" s="311">
        <v>5999100029736</v>
      </c>
      <c r="E1213" s="318">
        <v>89020010020</v>
      </c>
      <c r="F1213" s="315">
        <v>2106909200</v>
      </c>
      <c r="G1213" s="129" t="s">
        <v>89</v>
      </c>
      <c r="H1213" s="81" t="s">
        <v>241</v>
      </c>
      <c r="I1213" s="345" t="s">
        <v>1314</v>
      </c>
      <c r="J1213" s="105" t="s">
        <v>484</v>
      </c>
      <c r="K1213" s="43"/>
      <c r="L1213" s="15">
        <v>13</v>
      </c>
      <c r="M1213" s="206">
        <v>10.21889095890411</v>
      </c>
      <c r="N1213" s="73"/>
      <c r="O1213" s="197">
        <f t="shared" si="309"/>
        <v>433.28097665753432</v>
      </c>
      <c r="P1213" s="174">
        <v>1.4</v>
      </c>
      <c r="Q1213" s="174">
        <f t="shared" si="315"/>
        <v>11.445157873972603</v>
      </c>
      <c r="R1213" s="173">
        <f t="shared" si="317"/>
        <v>606.59336732054794</v>
      </c>
      <c r="S1213" s="173">
        <f t="shared" si="316"/>
        <v>173.31239066301362</v>
      </c>
      <c r="T1213" s="111"/>
      <c r="U1213" s="32">
        <f t="shared" si="314"/>
        <v>0</v>
      </c>
      <c r="V1213" s="280">
        <v>9</v>
      </c>
      <c r="W1213" s="137"/>
      <c r="X1213" s="215"/>
      <c r="Y1213" s="294">
        <v>47150</v>
      </c>
      <c r="Z1213" s="178"/>
    </row>
    <row r="1214" spans="1:26" s="4" customFormat="1" ht="13.5" customHeight="1">
      <c r="A1214" s="309" t="s">
        <v>2326</v>
      </c>
      <c r="B1214" s="310">
        <v>81154271</v>
      </c>
      <c r="C1214" s="310">
        <v>707177</v>
      </c>
      <c r="D1214" s="311">
        <v>5999100032880</v>
      </c>
      <c r="E1214" s="318">
        <v>89011010020</v>
      </c>
      <c r="F1214" s="315">
        <v>2106909200</v>
      </c>
      <c r="G1214" s="129" t="s">
        <v>89</v>
      </c>
      <c r="H1214" s="81" t="s">
        <v>241</v>
      </c>
      <c r="I1214" s="345" t="s">
        <v>65</v>
      </c>
      <c r="J1214" s="105" t="s">
        <v>484</v>
      </c>
      <c r="K1214" s="43"/>
      <c r="L1214" s="15">
        <v>13</v>
      </c>
      <c r="M1214" s="206">
        <v>14.730588493150682</v>
      </c>
      <c r="N1214" s="73"/>
      <c r="O1214" s="197">
        <f t="shared" si="309"/>
        <v>624.576952109589</v>
      </c>
      <c r="P1214" s="174">
        <v>1.35</v>
      </c>
      <c r="Q1214" s="174">
        <f t="shared" si="315"/>
        <v>15.909035572602738</v>
      </c>
      <c r="R1214" s="173">
        <f t="shared" si="317"/>
        <v>843.17888534794508</v>
      </c>
      <c r="S1214" s="173">
        <f t="shared" si="316"/>
        <v>218.60193323835608</v>
      </c>
      <c r="T1214" s="111"/>
      <c r="U1214" s="32">
        <f t="shared" si="314"/>
        <v>0</v>
      </c>
      <c r="V1214" s="280">
        <v>14</v>
      </c>
      <c r="W1214" s="136" t="s">
        <v>251</v>
      </c>
      <c r="X1214" s="217"/>
      <c r="Y1214" s="294">
        <v>47178</v>
      </c>
      <c r="Z1214" s="178"/>
    </row>
    <row r="1215" spans="1:26" s="46" customFormat="1" ht="12.75" customHeight="1">
      <c r="A1215" s="309" t="s">
        <v>2328</v>
      </c>
      <c r="B1215" s="278">
        <v>81068483</v>
      </c>
      <c r="C1215" s="278">
        <v>707179</v>
      </c>
      <c r="D1215" s="311">
        <v>5999100034365</v>
      </c>
      <c r="E1215" s="318">
        <v>89023010020</v>
      </c>
      <c r="F1215" s="318">
        <v>2106909200</v>
      </c>
      <c r="G1215" s="129" t="s">
        <v>89</v>
      </c>
      <c r="H1215" s="81" t="s">
        <v>241</v>
      </c>
      <c r="I1215" s="345" t="s">
        <v>29</v>
      </c>
      <c r="J1215" s="104" t="s">
        <v>476</v>
      </c>
      <c r="K1215" s="43"/>
      <c r="L1215" s="15">
        <v>12</v>
      </c>
      <c r="M1215" s="206">
        <v>8.493218630136985</v>
      </c>
      <c r="N1215" s="73"/>
      <c r="O1215" s="197">
        <f t="shared" si="309"/>
        <v>360.1124699178082</v>
      </c>
      <c r="P1215" s="174">
        <v>1.5</v>
      </c>
      <c r="Q1215" s="174">
        <f t="shared" ref="Q1215" si="318">M1215*0.8*P1215</f>
        <v>10.191862356164382</v>
      </c>
      <c r="R1215" s="173">
        <f t="shared" si="317"/>
        <v>540.16870487671224</v>
      </c>
      <c r="S1215" s="173">
        <f t="shared" ref="S1215" si="319">R1215-O1215</f>
        <v>180.05623495890404</v>
      </c>
      <c r="T1215" s="111"/>
      <c r="U1215" s="32">
        <f t="shared" si="314"/>
        <v>0</v>
      </c>
      <c r="V1215" s="280" t="s">
        <v>4119</v>
      </c>
      <c r="W1215" s="155" t="s">
        <v>253</v>
      </c>
      <c r="X1215" s="217"/>
      <c r="Y1215" s="20">
        <v>47088</v>
      </c>
      <c r="Z1215" s="178"/>
    </row>
    <row r="1216" spans="1:26" s="46" customFormat="1" ht="12.75" customHeight="1">
      <c r="A1216" s="309" t="s">
        <v>2330</v>
      </c>
      <c r="B1216" s="314">
        <v>81036994</v>
      </c>
      <c r="C1216" s="314">
        <v>985293</v>
      </c>
      <c r="D1216" s="311">
        <v>5999100025677</v>
      </c>
      <c r="E1216" s="318">
        <v>90011010200</v>
      </c>
      <c r="F1216" s="315">
        <v>1806310000</v>
      </c>
      <c r="G1216" s="91" t="s">
        <v>89</v>
      </c>
      <c r="H1216" s="81" t="s">
        <v>161</v>
      </c>
      <c r="I1216" s="262" t="s">
        <v>1132</v>
      </c>
      <c r="J1216" s="106" t="s">
        <v>654</v>
      </c>
      <c r="K1216" s="82" t="s">
        <v>1018</v>
      </c>
      <c r="L1216" s="15">
        <v>20</v>
      </c>
      <c r="M1216" s="206">
        <v>1.9231890410958903</v>
      </c>
      <c r="N1216" s="73"/>
      <c r="O1216" s="197">
        <f t="shared" si="309"/>
        <v>81.543215342465757</v>
      </c>
      <c r="P1216" s="174">
        <v>1.4</v>
      </c>
      <c r="Q1216" s="174">
        <f t="shared" si="310"/>
        <v>2.1539717260273972</v>
      </c>
      <c r="R1216" s="173">
        <f t="shared" si="317"/>
        <v>114.16050147945205</v>
      </c>
      <c r="S1216" s="173">
        <f t="shared" ref="S1216:S1218" si="320">R1216-O1216</f>
        <v>32.617286136986294</v>
      </c>
      <c r="T1216" s="111"/>
      <c r="U1216" s="32">
        <f t="shared" si="314"/>
        <v>0</v>
      </c>
      <c r="V1216" s="280">
        <v>16</v>
      </c>
      <c r="W1216" s="135" t="s">
        <v>252</v>
      </c>
      <c r="X1216" s="227"/>
      <c r="Y1216" s="294">
        <v>46419</v>
      </c>
      <c r="Z1216" s="178"/>
    </row>
    <row r="1217" spans="1:26" s="46" customFormat="1" ht="12.75" customHeight="1">
      <c r="A1217" s="309" t="s">
        <v>2331</v>
      </c>
      <c r="B1217" s="314">
        <v>81036995</v>
      </c>
      <c r="C1217" s="314">
        <v>985294</v>
      </c>
      <c r="D1217" s="311">
        <v>5999100025684</v>
      </c>
      <c r="E1217" s="318">
        <v>90011010500</v>
      </c>
      <c r="F1217" s="315">
        <v>1806310000</v>
      </c>
      <c r="G1217" s="91" t="s">
        <v>89</v>
      </c>
      <c r="H1217" s="81" t="s">
        <v>161</v>
      </c>
      <c r="I1217" s="366" t="s">
        <v>1132</v>
      </c>
      <c r="J1217" s="106" t="s">
        <v>654</v>
      </c>
      <c r="K1217" s="82" t="s">
        <v>422</v>
      </c>
      <c r="L1217" s="15">
        <v>20</v>
      </c>
      <c r="M1217" s="206">
        <v>1.9231890410958903</v>
      </c>
      <c r="N1217" s="289"/>
      <c r="O1217" s="197">
        <f t="shared" si="309"/>
        <v>81.543215342465757</v>
      </c>
      <c r="P1217" s="174">
        <v>1.4</v>
      </c>
      <c r="Q1217" s="174">
        <f t="shared" si="310"/>
        <v>2.1539717260273972</v>
      </c>
      <c r="R1217" s="173">
        <f t="shared" si="317"/>
        <v>114.16050147945205</v>
      </c>
      <c r="S1217" s="173">
        <f t="shared" si="320"/>
        <v>32.617286136986294</v>
      </c>
      <c r="T1217" s="111"/>
      <c r="U1217" s="32">
        <f t="shared" si="314"/>
        <v>0</v>
      </c>
      <c r="V1217" s="280"/>
      <c r="W1217" s="135" t="s">
        <v>252</v>
      </c>
      <c r="X1217" s="227"/>
      <c r="Y1217" s="20"/>
      <c r="Z1217" s="178"/>
    </row>
    <row r="1218" spans="1:26" s="44" customFormat="1" ht="12.75" customHeight="1">
      <c r="A1218" s="309" t="s">
        <v>2332</v>
      </c>
      <c r="B1218" s="278">
        <v>81068480</v>
      </c>
      <c r="C1218" s="278"/>
      <c r="D1218" s="311">
        <v>5999100028715</v>
      </c>
      <c r="E1218" s="318">
        <v>90011010600</v>
      </c>
      <c r="F1218" s="315">
        <v>1806310000</v>
      </c>
      <c r="G1218" s="129" t="s">
        <v>89</v>
      </c>
      <c r="H1218" s="81" t="s">
        <v>161</v>
      </c>
      <c r="I1218" s="366" t="s">
        <v>1132</v>
      </c>
      <c r="J1218" s="106" t="s">
        <v>654</v>
      </c>
      <c r="K1218" s="43" t="s">
        <v>152</v>
      </c>
      <c r="L1218" s="15">
        <v>20</v>
      </c>
      <c r="M1218" s="206">
        <v>1.9231890410958903</v>
      </c>
      <c r="N1218" s="289"/>
      <c r="O1218" s="197">
        <f t="shared" si="309"/>
        <v>81.543215342465757</v>
      </c>
      <c r="P1218" s="174">
        <v>1.4</v>
      </c>
      <c r="Q1218" s="174">
        <f t="shared" si="310"/>
        <v>2.1539717260273972</v>
      </c>
      <c r="R1218" s="173">
        <f t="shared" si="317"/>
        <v>114.16050147945205</v>
      </c>
      <c r="S1218" s="173">
        <f t="shared" si="320"/>
        <v>32.617286136986294</v>
      </c>
      <c r="T1218" s="111"/>
      <c r="U1218" s="32">
        <f t="shared" si="314"/>
        <v>0</v>
      </c>
      <c r="V1218" s="280"/>
      <c r="W1218" s="134" t="s">
        <v>250</v>
      </c>
      <c r="X1218" s="217"/>
      <c r="Y1218" s="20"/>
      <c r="Z1218" s="178"/>
    </row>
    <row r="1219" spans="1:26" s="44" customFormat="1" ht="12.75" customHeight="1">
      <c r="A1219" s="309" t="s">
        <v>2333</v>
      </c>
      <c r="B1219" s="278"/>
      <c r="C1219" s="278"/>
      <c r="D1219" s="311">
        <v>5999100028760</v>
      </c>
      <c r="E1219" s="318">
        <v>90013010600</v>
      </c>
      <c r="F1219" s="315">
        <v>2106909200</v>
      </c>
      <c r="G1219" s="129" t="s">
        <v>89</v>
      </c>
      <c r="H1219" s="81" t="s">
        <v>161</v>
      </c>
      <c r="I1219" s="366" t="s">
        <v>1384</v>
      </c>
      <c r="J1219" s="106" t="s">
        <v>1379</v>
      </c>
      <c r="K1219" s="43" t="s">
        <v>79</v>
      </c>
      <c r="L1219" s="15">
        <v>20</v>
      </c>
      <c r="M1219" s="206">
        <v>1.6480109589041094</v>
      </c>
      <c r="N1219" s="289"/>
      <c r="O1219" s="197">
        <f t="shared" si="309"/>
        <v>69.875664657534244</v>
      </c>
      <c r="P1219" s="174">
        <v>1.4</v>
      </c>
      <c r="Q1219" s="174">
        <f t="shared" ref="Q1219:Q1222" si="321">M1219*0.8*P1219</f>
        <v>1.8457722739726026</v>
      </c>
      <c r="R1219" s="173">
        <f t="shared" si="317"/>
        <v>97.825930520547942</v>
      </c>
      <c r="S1219" s="173">
        <f t="shared" ref="S1219:S1222" si="322">R1219-O1219</f>
        <v>27.950265863013698</v>
      </c>
      <c r="T1219" s="111"/>
      <c r="U1219" s="32">
        <f t="shared" si="314"/>
        <v>0</v>
      </c>
      <c r="V1219" s="280"/>
      <c r="W1219" s="133" t="s">
        <v>249</v>
      </c>
      <c r="X1219" s="217"/>
      <c r="Y1219" s="20"/>
      <c r="Z1219" s="178"/>
    </row>
    <row r="1220" spans="1:26" s="44" customFormat="1" ht="12.75" customHeight="1">
      <c r="A1220" s="309" t="s">
        <v>2334</v>
      </c>
      <c r="B1220" s="278"/>
      <c r="C1220" s="278"/>
      <c r="D1220" s="311">
        <v>5999100028777</v>
      </c>
      <c r="E1220" s="318">
        <v>90013010700</v>
      </c>
      <c r="F1220" s="315">
        <v>2106909200</v>
      </c>
      <c r="G1220" s="129" t="s">
        <v>89</v>
      </c>
      <c r="H1220" s="81" t="s">
        <v>161</v>
      </c>
      <c r="I1220" s="366" t="s">
        <v>1384</v>
      </c>
      <c r="J1220" s="106" t="s">
        <v>1379</v>
      </c>
      <c r="K1220" s="43" t="s">
        <v>1380</v>
      </c>
      <c r="L1220" s="15">
        <v>20</v>
      </c>
      <c r="M1220" s="206">
        <v>1.6480109589041094</v>
      </c>
      <c r="N1220" s="73"/>
      <c r="O1220" s="197">
        <f t="shared" si="309"/>
        <v>69.875664657534244</v>
      </c>
      <c r="P1220" s="174">
        <v>1.4</v>
      </c>
      <c r="Q1220" s="174">
        <f t="shared" si="321"/>
        <v>1.8457722739726026</v>
      </c>
      <c r="R1220" s="173">
        <f t="shared" si="317"/>
        <v>97.825930520547942</v>
      </c>
      <c r="S1220" s="173">
        <f t="shared" si="322"/>
        <v>27.950265863013698</v>
      </c>
      <c r="T1220" s="111"/>
      <c r="U1220" s="32">
        <f t="shared" si="314"/>
        <v>0</v>
      </c>
      <c r="V1220" s="280"/>
      <c r="W1220" s="133" t="s">
        <v>249</v>
      </c>
      <c r="X1220" s="217"/>
      <c r="Y1220" s="20"/>
      <c r="Z1220" s="178"/>
    </row>
    <row r="1221" spans="1:26" s="44" customFormat="1" ht="12.75" customHeight="1">
      <c r="A1221" s="309" t="s">
        <v>2335</v>
      </c>
      <c r="B1221" s="278"/>
      <c r="C1221" s="278"/>
      <c r="D1221" s="311">
        <v>5999100028746</v>
      </c>
      <c r="E1221" s="318">
        <v>90013010400</v>
      </c>
      <c r="F1221" s="315">
        <v>2106909200</v>
      </c>
      <c r="G1221" s="129" t="s">
        <v>89</v>
      </c>
      <c r="H1221" s="81" t="s">
        <v>161</v>
      </c>
      <c r="I1221" s="366" t="s">
        <v>1384</v>
      </c>
      <c r="J1221" s="106" t="s">
        <v>1379</v>
      </c>
      <c r="K1221" s="43" t="s">
        <v>1381</v>
      </c>
      <c r="L1221" s="15">
        <v>20</v>
      </c>
      <c r="M1221" s="206">
        <v>1.6480109589041094</v>
      </c>
      <c r="N1221" s="73"/>
      <c r="O1221" s="197">
        <f t="shared" si="309"/>
        <v>69.875664657534244</v>
      </c>
      <c r="P1221" s="174">
        <v>1.4</v>
      </c>
      <c r="Q1221" s="174">
        <f t="shared" si="321"/>
        <v>1.8457722739726026</v>
      </c>
      <c r="R1221" s="173">
        <f t="shared" si="317"/>
        <v>97.825930520547942</v>
      </c>
      <c r="S1221" s="173">
        <f t="shared" si="322"/>
        <v>27.950265863013698</v>
      </c>
      <c r="T1221" s="111"/>
      <c r="U1221" s="32">
        <f t="shared" si="314"/>
        <v>0</v>
      </c>
      <c r="V1221" s="280"/>
      <c r="W1221" s="133" t="s">
        <v>249</v>
      </c>
      <c r="X1221" s="217"/>
      <c r="Y1221" s="294"/>
      <c r="Z1221" s="178"/>
    </row>
    <row r="1222" spans="1:26" s="44" customFormat="1" ht="12.75" customHeight="1">
      <c r="A1222" s="309" t="s">
        <v>2336</v>
      </c>
      <c r="B1222" s="278"/>
      <c r="C1222" s="278"/>
      <c r="D1222" s="311">
        <v>5999100028753</v>
      </c>
      <c r="E1222" s="318">
        <v>90013010500</v>
      </c>
      <c r="F1222" s="315">
        <v>2106909200</v>
      </c>
      <c r="G1222" s="129" t="s">
        <v>89</v>
      </c>
      <c r="H1222" s="81" t="s">
        <v>161</v>
      </c>
      <c r="I1222" s="366" t="s">
        <v>1384</v>
      </c>
      <c r="J1222" s="106" t="s">
        <v>1379</v>
      </c>
      <c r="K1222" s="43" t="s">
        <v>1382</v>
      </c>
      <c r="L1222" s="15">
        <v>20</v>
      </c>
      <c r="M1222" s="206">
        <v>1.6480109589041094</v>
      </c>
      <c r="N1222" s="73"/>
      <c r="O1222" s="197">
        <f t="shared" si="309"/>
        <v>69.875664657534244</v>
      </c>
      <c r="P1222" s="174">
        <v>1.4</v>
      </c>
      <c r="Q1222" s="174">
        <f t="shared" si="321"/>
        <v>1.8457722739726026</v>
      </c>
      <c r="R1222" s="173">
        <f t="shared" si="317"/>
        <v>97.825930520547942</v>
      </c>
      <c r="S1222" s="173">
        <f t="shared" si="322"/>
        <v>27.950265863013698</v>
      </c>
      <c r="T1222" s="111"/>
      <c r="U1222" s="32">
        <f t="shared" si="314"/>
        <v>0</v>
      </c>
      <c r="V1222" s="280"/>
      <c r="W1222" s="133" t="s">
        <v>249</v>
      </c>
      <c r="X1222" s="217"/>
      <c r="Y1222" s="294"/>
      <c r="Z1222" s="178"/>
    </row>
    <row r="1223" spans="1:26" s="46" customFormat="1" ht="12.75" customHeight="1">
      <c r="A1223" s="309" t="s">
        <v>2337</v>
      </c>
      <c r="B1223" s="310">
        <v>80998874</v>
      </c>
      <c r="C1223" s="310">
        <v>985267</v>
      </c>
      <c r="D1223" s="311">
        <v>5999100025622</v>
      </c>
      <c r="E1223" s="318">
        <v>90003010220</v>
      </c>
      <c r="F1223" s="315">
        <v>1806310000</v>
      </c>
      <c r="G1223" s="129" t="s">
        <v>89</v>
      </c>
      <c r="H1223" s="81" t="s">
        <v>161</v>
      </c>
      <c r="I1223" s="366" t="s">
        <v>1131</v>
      </c>
      <c r="J1223" s="105" t="s">
        <v>654</v>
      </c>
      <c r="K1223" s="43" t="s">
        <v>473</v>
      </c>
      <c r="L1223" s="15">
        <v>24</v>
      </c>
      <c r="M1223" s="206">
        <v>3.0667068493150689</v>
      </c>
      <c r="N1223" s="73"/>
      <c r="O1223" s="197">
        <f t="shared" si="309"/>
        <v>130.02837041095893</v>
      </c>
      <c r="P1223" s="174">
        <v>1.3</v>
      </c>
      <c r="Q1223" s="174">
        <f t="shared" ref="Q1223" si="323">M1223*0.8*P1223</f>
        <v>3.1893751232876717</v>
      </c>
      <c r="R1223" s="173">
        <f t="shared" si="317"/>
        <v>169.03688153424659</v>
      </c>
      <c r="S1223" s="173">
        <f t="shared" ref="S1223" si="324">R1223-O1223</f>
        <v>39.008511123287661</v>
      </c>
      <c r="T1223" s="111"/>
      <c r="U1223" s="32">
        <f t="shared" si="314"/>
        <v>0</v>
      </c>
      <c r="V1223" s="280">
        <v>21</v>
      </c>
      <c r="W1223" s="156" t="s">
        <v>254</v>
      </c>
      <c r="X1223" s="227"/>
      <c r="Y1223" s="20">
        <v>46447</v>
      </c>
      <c r="Z1223" s="177"/>
    </row>
    <row r="1224" spans="1:26" s="46" customFormat="1" ht="12.75" customHeight="1">
      <c r="A1224" s="309" t="s">
        <v>2338</v>
      </c>
      <c r="B1224" s="310">
        <v>81154272</v>
      </c>
      <c r="C1224" s="310">
        <v>985295</v>
      </c>
      <c r="D1224" s="311">
        <v>5999100025608</v>
      </c>
      <c r="E1224" s="318">
        <v>90003010420</v>
      </c>
      <c r="F1224" s="315">
        <v>1806310000</v>
      </c>
      <c r="G1224" s="129" t="s">
        <v>89</v>
      </c>
      <c r="H1224" s="81" t="s">
        <v>161</v>
      </c>
      <c r="I1224" s="366" t="s">
        <v>1131</v>
      </c>
      <c r="J1224" s="105" t="s">
        <v>654</v>
      </c>
      <c r="K1224" s="43" t="s">
        <v>475</v>
      </c>
      <c r="L1224" s="15">
        <v>24</v>
      </c>
      <c r="M1224" s="206">
        <v>3.0667068493150689</v>
      </c>
      <c r="N1224" s="289"/>
      <c r="O1224" s="197">
        <f t="shared" si="309"/>
        <v>130.02837041095893</v>
      </c>
      <c r="P1224" s="174">
        <v>1.3</v>
      </c>
      <c r="Q1224" s="174">
        <f t="shared" ref="Q1224" si="325">M1224*0.8*P1224</f>
        <v>3.1893751232876717</v>
      </c>
      <c r="R1224" s="173">
        <f t="shared" si="317"/>
        <v>169.03688153424659</v>
      </c>
      <c r="S1224" s="173">
        <f t="shared" ref="S1224" si="326">R1224-O1224</f>
        <v>39.008511123287661</v>
      </c>
      <c r="T1224" s="111"/>
      <c r="U1224" s="32">
        <f t="shared" si="314"/>
        <v>0</v>
      </c>
      <c r="V1224" s="280"/>
      <c r="W1224" s="136" t="s">
        <v>251</v>
      </c>
      <c r="X1224" s="227"/>
      <c r="Y1224" s="20"/>
      <c r="Z1224" s="177"/>
    </row>
    <row r="1225" spans="1:26" s="44" customFormat="1" ht="12.75" customHeight="1">
      <c r="A1225" s="309" t="s">
        <v>2339</v>
      </c>
      <c r="B1225" s="310"/>
      <c r="C1225" s="310">
        <v>1024424</v>
      </c>
      <c r="D1225" s="311">
        <v>5999100036284</v>
      </c>
      <c r="E1225" s="318">
        <v>92006010220</v>
      </c>
      <c r="F1225" s="315">
        <v>2106909200</v>
      </c>
      <c r="G1225" s="129" t="s">
        <v>89</v>
      </c>
      <c r="H1225" s="28" t="s">
        <v>244</v>
      </c>
      <c r="I1225" s="63" t="s">
        <v>93</v>
      </c>
      <c r="J1225" s="104" t="s">
        <v>594</v>
      </c>
      <c r="K1225" s="43" t="s">
        <v>63</v>
      </c>
      <c r="L1225" s="15">
        <v>6</v>
      </c>
      <c r="M1225" s="206">
        <v>23.130246575342465</v>
      </c>
      <c r="N1225" s="76"/>
      <c r="O1225" s="197">
        <f t="shared" si="309"/>
        <v>980.72245479452056</v>
      </c>
      <c r="P1225" s="174">
        <v>1.25</v>
      </c>
      <c r="Q1225" s="174">
        <f t="shared" ref="Q1225:Q1226" si="327">M1225*0.8*P1225</f>
        <v>23.130246575342465</v>
      </c>
      <c r="R1225" s="173">
        <f t="shared" si="317"/>
        <v>1225.9030684931506</v>
      </c>
      <c r="S1225" s="173">
        <f t="shared" ref="S1225:S1226" si="328">R1225-O1225</f>
        <v>245.18061369863005</v>
      </c>
      <c r="T1225" s="153"/>
      <c r="U1225" s="32">
        <f t="shared" si="314"/>
        <v>0</v>
      </c>
      <c r="V1225" s="280"/>
      <c r="W1225" s="134" t="s">
        <v>250</v>
      </c>
      <c r="X1225" s="217"/>
      <c r="Y1225" s="294"/>
      <c r="Z1225" s="177"/>
    </row>
    <row r="1226" spans="1:26" s="44" customFormat="1" ht="12.75" customHeight="1">
      <c r="A1226" s="309" t="s">
        <v>2340</v>
      </c>
      <c r="B1226" s="310"/>
      <c r="C1226" s="310">
        <v>1024425</v>
      </c>
      <c r="D1226" s="311">
        <v>5999100036277</v>
      </c>
      <c r="E1226" s="318">
        <v>92006010120</v>
      </c>
      <c r="F1226" s="315">
        <v>2106909200</v>
      </c>
      <c r="G1226" s="129" t="s">
        <v>89</v>
      </c>
      <c r="H1226" s="28" t="s">
        <v>244</v>
      </c>
      <c r="I1226" s="63" t="s">
        <v>93</v>
      </c>
      <c r="J1226" s="104" t="s">
        <v>594</v>
      </c>
      <c r="K1226" s="5" t="s">
        <v>78</v>
      </c>
      <c r="L1226" s="15">
        <v>6</v>
      </c>
      <c r="M1226" s="206">
        <v>23.130246575342465</v>
      </c>
      <c r="N1226" s="73"/>
      <c r="O1226" s="197">
        <f t="shared" si="309"/>
        <v>980.72245479452056</v>
      </c>
      <c r="P1226" s="174">
        <v>1.25</v>
      </c>
      <c r="Q1226" s="174">
        <f t="shared" si="327"/>
        <v>23.130246575342465</v>
      </c>
      <c r="R1226" s="173">
        <f t="shared" si="317"/>
        <v>1225.9030684931506</v>
      </c>
      <c r="S1226" s="173">
        <f t="shared" si="328"/>
        <v>245.18061369863005</v>
      </c>
      <c r="T1226" s="153"/>
      <c r="U1226" s="32">
        <f t="shared" si="314"/>
        <v>0</v>
      </c>
      <c r="V1226" s="280">
        <v>3</v>
      </c>
      <c r="W1226" s="134" t="s">
        <v>250</v>
      </c>
      <c r="X1226" s="217"/>
      <c r="Y1226" s="294">
        <v>47270</v>
      </c>
      <c r="Z1226" s="177"/>
    </row>
    <row r="1227" spans="1:26" s="44" customFormat="1" ht="12.75" customHeight="1">
      <c r="A1227" s="309" t="s">
        <v>2341</v>
      </c>
      <c r="B1227" s="310">
        <v>81038275</v>
      </c>
      <c r="C1227" s="310">
        <v>985292</v>
      </c>
      <c r="D1227" s="311">
        <v>5999100008564</v>
      </c>
      <c r="E1227" s="318">
        <v>94001010200</v>
      </c>
      <c r="F1227" s="315">
        <v>3923301000</v>
      </c>
      <c r="G1227" s="91" t="s">
        <v>89</v>
      </c>
      <c r="H1227" s="81" t="s">
        <v>269</v>
      </c>
      <c r="I1227" s="258" t="s">
        <v>555</v>
      </c>
      <c r="J1227" s="105" t="s">
        <v>556</v>
      </c>
      <c r="K1227" s="43" t="s">
        <v>655</v>
      </c>
      <c r="L1227" s="15">
        <v>50</v>
      </c>
      <c r="M1227" s="206">
        <v>2.5469260273972605</v>
      </c>
      <c r="N1227" s="27"/>
      <c r="O1227" s="197">
        <f t="shared" si="309"/>
        <v>107.98966356164385</v>
      </c>
      <c r="P1227" s="174">
        <v>2</v>
      </c>
      <c r="Q1227" s="174">
        <f t="shared" ref="Q1227:Q1244" si="329">M1227*0.8*P1227</f>
        <v>4.0750816438356168</v>
      </c>
      <c r="R1227" s="173">
        <f t="shared" si="317"/>
        <v>215.9793271232877</v>
      </c>
      <c r="S1227" s="173">
        <f t="shared" ref="S1227:S1243" si="330">R1227-O1227</f>
        <v>107.98966356164385</v>
      </c>
      <c r="T1227" s="111"/>
      <c r="U1227" s="32">
        <f t="shared" si="314"/>
        <v>0</v>
      </c>
      <c r="V1227" s="280">
        <v>41</v>
      </c>
      <c r="W1227" s="135" t="s">
        <v>252</v>
      </c>
      <c r="X1227" s="215"/>
      <c r="Y1227" s="35"/>
      <c r="Z1227" s="178"/>
    </row>
    <row r="1228" spans="1:26" s="44" customFormat="1" ht="12.75" customHeight="1">
      <c r="A1228" s="309" t="s">
        <v>2342</v>
      </c>
      <c r="B1228" s="310">
        <v>81038276</v>
      </c>
      <c r="C1228" s="310">
        <v>985297</v>
      </c>
      <c r="D1228" s="311">
        <v>5999100021211</v>
      </c>
      <c r="E1228" s="318">
        <v>94001010700</v>
      </c>
      <c r="F1228" s="318">
        <v>3923301000</v>
      </c>
      <c r="G1228" s="91" t="s">
        <v>89</v>
      </c>
      <c r="H1228" s="28" t="s">
        <v>269</v>
      </c>
      <c r="I1228" s="258" t="s">
        <v>557</v>
      </c>
      <c r="J1228" s="105" t="s">
        <v>556</v>
      </c>
      <c r="K1228" s="43" t="s">
        <v>277</v>
      </c>
      <c r="L1228" s="15">
        <v>50</v>
      </c>
      <c r="M1228" s="206">
        <v>2.5469260273972605</v>
      </c>
      <c r="N1228" s="27"/>
      <c r="O1228" s="197">
        <f t="shared" si="309"/>
        <v>107.98966356164385</v>
      </c>
      <c r="P1228" s="174">
        <v>2</v>
      </c>
      <c r="Q1228" s="174">
        <f t="shared" si="329"/>
        <v>4.0750816438356168</v>
      </c>
      <c r="R1228" s="173">
        <f t="shared" si="317"/>
        <v>215.9793271232877</v>
      </c>
      <c r="S1228" s="173">
        <f t="shared" si="330"/>
        <v>107.98966356164385</v>
      </c>
      <c r="T1228" s="111"/>
      <c r="U1228" s="32">
        <f t="shared" si="314"/>
        <v>0</v>
      </c>
      <c r="V1228" s="280">
        <v>4</v>
      </c>
      <c r="W1228" s="135" t="s">
        <v>252</v>
      </c>
      <c r="X1228" s="215"/>
      <c r="Y1228" s="74"/>
      <c r="Z1228" s="178"/>
    </row>
    <row r="1229" spans="1:26" s="44" customFormat="1" ht="12.75" customHeight="1">
      <c r="A1229" s="309" t="s">
        <v>2343</v>
      </c>
      <c r="B1229" s="278">
        <v>81068543</v>
      </c>
      <c r="C1229" s="278"/>
      <c r="D1229" s="311">
        <v>5999100011984</v>
      </c>
      <c r="E1229" s="318">
        <v>94012010200</v>
      </c>
      <c r="F1229" s="318"/>
      <c r="G1229" s="91" t="s">
        <v>89</v>
      </c>
      <c r="H1229" s="92" t="s">
        <v>400</v>
      </c>
      <c r="I1229" s="258" t="s">
        <v>558</v>
      </c>
      <c r="J1229" s="105"/>
      <c r="K1229" s="43" t="s">
        <v>278</v>
      </c>
      <c r="L1229" s="15">
        <v>42</v>
      </c>
      <c r="M1229" s="206">
        <v>9.9533441095890396</v>
      </c>
      <c r="N1229" s="27"/>
      <c r="O1229" s="197">
        <f t="shared" si="309"/>
        <v>422.02179024657528</v>
      </c>
      <c r="P1229" s="174">
        <v>1.5</v>
      </c>
      <c r="Q1229" s="174">
        <f t="shared" si="329"/>
        <v>11.944012931506848</v>
      </c>
      <c r="R1229" s="173">
        <f t="shared" si="317"/>
        <v>633.03268536986297</v>
      </c>
      <c r="S1229" s="173">
        <f t="shared" si="330"/>
        <v>211.0108951232877</v>
      </c>
      <c r="T1229" s="111"/>
      <c r="U1229" s="32">
        <f t="shared" si="314"/>
        <v>0</v>
      </c>
      <c r="V1229" s="280">
        <v>17</v>
      </c>
      <c r="W1229" s="137"/>
      <c r="X1229" s="215"/>
      <c r="Y1229" s="35"/>
      <c r="Z1229" s="178"/>
    </row>
    <row r="1230" spans="1:26" s="44" customFormat="1" ht="12.75" customHeight="1">
      <c r="A1230" s="309" t="s">
        <v>2344</v>
      </c>
      <c r="B1230" s="278">
        <v>81068544</v>
      </c>
      <c r="C1230" s="278"/>
      <c r="D1230" s="311">
        <v>5999100022959</v>
      </c>
      <c r="E1230" s="318">
        <v>94007010700</v>
      </c>
      <c r="F1230" s="318">
        <v>4202921900</v>
      </c>
      <c r="G1230" s="91" t="s">
        <v>89</v>
      </c>
      <c r="H1230" s="28" t="s">
        <v>873</v>
      </c>
      <c r="I1230" s="258" t="s">
        <v>873</v>
      </c>
      <c r="J1230" s="105"/>
      <c r="K1230" s="147" t="s">
        <v>810</v>
      </c>
      <c r="L1230" s="77">
        <v>252</v>
      </c>
      <c r="M1230" s="206">
        <v>1.9959583561643832</v>
      </c>
      <c r="N1230" s="27"/>
      <c r="O1230" s="197">
        <f t="shared" si="309"/>
        <v>84.628634301369857</v>
      </c>
      <c r="P1230" s="174">
        <v>2</v>
      </c>
      <c r="Q1230" s="174">
        <f t="shared" si="329"/>
        <v>3.1935333698630135</v>
      </c>
      <c r="R1230" s="173">
        <f t="shared" si="317"/>
        <v>169.25726860273971</v>
      </c>
      <c r="S1230" s="173">
        <f t="shared" si="330"/>
        <v>84.628634301369857</v>
      </c>
      <c r="T1230" s="111"/>
      <c r="U1230" s="32">
        <f t="shared" si="314"/>
        <v>0</v>
      </c>
      <c r="V1230" s="280" t="s">
        <v>4119</v>
      </c>
      <c r="W1230" s="135" t="s">
        <v>252</v>
      </c>
      <c r="X1230" s="215"/>
      <c r="Y1230" s="35"/>
      <c r="Z1230" s="178"/>
    </row>
    <row r="1231" spans="1:26" s="3" customFormat="1" ht="12.75" customHeight="1">
      <c r="A1231" s="309" t="s">
        <v>3316</v>
      </c>
      <c r="B1231" s="310">
        <v>80998908</v>
      </c>
      <c r="C1231" s="314">
        <v>1941795</v>
      </c>
      <c r="D1231" s="311">
        <v>5999100019591</v>
      </c>
      <c r="E1231" s="309">
        <v>94009010300</v>
      </c>
      <c r="F1231" s="315">
        <v>3924100000</v>
      </c>
      <c r="G1231" s="5" t="s">
        <v>89</v>
      </c>
      <c r="H1231" s="81" t="s">
        <v>178</v>
      </c>
      <c r="I1231" s="258" t="s">
        <v>559</v>
      </c>
      <c r="J1231" s="54" t="s">
        <v>560</v>
      </c>
      <c r="K1231" s="5" t="s">
        <v>3274</v>
      </c>
      <c r="L1231" s="18">
        <v>50</v>
      </c>
      <c r="M1231" s="206">
        <v>2.5469260273972605</v>
      </c>
      <c r="N1231" s="73"/>
      <c r="O1231" s="197">
        <f t="shared" si="309"/>
        <v>107.98966356164385</v>
      </c>
      <c r="P1231" s="174">
        <v>2</v>
      </c>
      <c r="Q1231" s="174">
        <f>M1231*0.8*P1231</f>
        <v>4.0750816438356168</v>
      </c>
      <c r="R1231" s="173">
        <f t="shared" si="317"/>
        <v>215.9793271232877</v>
      </c>
      <c r="S1231" s="173">
        <f>R1231-O1231</f>
        <v>107.98966356164385</v>
      </c>
      <c r="T1231" s="111"/>
      <c r="U1231" s="32">
        <f t="shared" si="314"/>
        <v>0</v>
      </c>
      <c r="V1231" s="280">
        <v>38</v>
      </c>
      <c r="W1231" s="134" t="s">
        <v>250</v>
      </c>
      <c r="X1231" s="215"/>
      <c r="Y1231" s="294"/>
      <c r="Z1231" s="183"/>
    </row>
    <row r="1232" spans="1:26" s="44" customFormat="1" ht="12.75" customHeight="1">
      <c r="A1232" s="309" t="s">
        <v>2345</v>
      </c>
      <c r="B1232" s="310">
        <v>81038280</v>
      </c>
      <c r="C1232" s="310">
        <v>985265</v>
      </c>
      <c r="D1232" s="311">
        <v>5999100019607</v>
      </c>
      <c r="E1232" s="318">
        <v>94009010400</v>
      </c>
      <c r="F1232" s="315">
        <v>3924100000</v>
      </c>
      <c r="G1232" s="91" t="s">
        <v>89</v>
      </c>
      <c r="H1232" s="81" t="s">
        <v>178</v>
      </c>
      <c r="I1232" s="258" t="s">
        <v>559</v>
      </c>
      <c r="J1232" s="106" t="s">
        <v>560</v>
      </c>
      <c r="K1232" s="82" t="s">
        <v>561</v>
      </c>
      <c r="L1232" s="77">
        <v>50</v>
      </c>
      <c r="M1232" s="206">
        <v>2.5469260273972605</v>
      </c>
      <c r="N1232" s="76"/>
      <c r="O1232" s="197">
        <f t="shared" si="309"/>
        <v>107.98966356164385</v>
      </c>
      <c r="P1232" s="174">
        <v>2</v>
      </c>
      <c r="Q1232" s="174">
        <f t="shared" si="329"/>
        <v>4.0750816438356168</v>
      </c>
      <c r="R1232" s="173">
        <f t="shared" si="317"/>
        <v>215.9793271232877</v>
      </c>
      <c r="S1232" s="173">
        <f t="shared" si="330"/>
        <v>107.98966356164385</v>
      </c>
      <c r="T1232" s="111"/>
      <c r="U1232" s="32">
        <f t="shared" si="314"/>
        <v>0</v>
      </c>
      <c r="V1232" s="280" t="s">
        <v>4119</v>
      </c>
      <c r="W1232" s="154" t="s">
        <v>255</v>
      </c>
      <c r="X1232" s="227"/>
      <c r="Y1232" s="74"/>
      <c r="Z1232" s="178"/>
    </row>
    <row r="1233" spans="1:26" s="3" customFormat="1" ht="12.75" customHeight="1">
      <c r="A1233" s="309" t="s">
        <v>3317</v>
      </c>
      <c r="B1233" s="310">
        <v>80998910</v>
      </c>
      <c r="C1233" s="314">
        <v>1941746</v>
      </c>
      <c r="D1233" s="311">
        <v>5999100019614</v>
      </c>
      <c r="E1233" s="309">
        <v>94009010600</v>
      </c>
      <c r="F1233" s="315">
        <v>3924100000</v>
      </c>
      <c r="G1233" s="5" t="s">
        <v>89</v>
      </c>
      <c r="H1233" s="81" t="s">
        <v>178</v>
      </c>
      <c r="I1233" s="258" t="s">
        <v>559</v>
      </c>
      <c r="J1233" s="54" t="s">
        <v>560</v>
      </c>
      <c r="K1233" s="5" t="s">
        <v>3275</v>
      </c>
      <c r="L1233" s="18">
        <v>50</v>
      </c>
      <c r="M1233" s="206">
        <v>2.5469260273972605</v>
      </c>
      <c r="N1233" s="73"/>
      <c r="O1233" s="197">
        <f t="shared" si="309"/>
        <v>107.98966356164385</v>
      </c>
      <c r="P1233" s="174">
        <v>2</v>
      </c>
      <c r="Q1233" s="174">
        <f>M1233*0.8*P1233</f>
        <v>4.0750816438356168</v>
      </c>
      <c r="R1233" s="173">
        <f t="shared" si="317"/>
        <v>215.9793271232877</v>
      </c>
      <c r="S1233" s="173">
        <f>R1233-O1233</f>
        <v>107.98966356164385</v>
      </c>
      <c r="T1233" s="111"/>
      <c r="U1233" s="32">
        <f t="shared" si="314"/>
        <v>0</v>
      </c>
      <c r="V1233" s="280">
        <v>40</v>
      </c>
      <c r="W1233" s="134" t="s">
        <v>250</v>
      </c>
      <c r="X1233" s="215"/>
      <c r="Y1233" s="294"/>
      <c r="Z1233" s="183"/>
    </row>
    <row r="1234" spans="1:26" s="3" customFormat="1" ht="12.75" customHeight="1">
      <c r="A1234" s="309" t="s">
        <v>3318</v>
      </c>
      <c r="B1234" s="310">
        <v>80998912</v>
      </c>
      <c r="C1234" s="314">
        <v>1941784</v>
      </c>
      <c r="D1234" s="311">
        <v>5999100019638</v>
      </c>
      <c r="E1234" s="309">
        <v>94009010700</v>
      </c>
      <c r="F1234" s="315">
        <v>3924100000</v>
      </c>
      <c r="G1234" s="5" t="s">
        <v>89</v>
      </c>
      <c r="H1234" s="81" t="s">
        <v>178</v>
      </c>
      <c r="I1234" s="258" t="s">
        <v>559</v>
      </c>
      <c r="J1234" s="54" t="s">
        <v>560</v>
      </c>
      <c r="K1234" s="5" t="s">
        <v>3276</v>
      </c>
      <c r="L1234" s="18">
        <v>50</v>
      </c>
      <c r="M1234" s="206">
        <v>2.5469260273972605</v>
      </c>
      <c r="N1234" s="73"/>
      <c r="O1234" s="197">
        <f t="shared" si="309"/>
        <v>107.98966356164385</v>
      </c>
      <c r="P1234" s="174">
        <v>2</v>
      </c>
      <c r="Q1234" s="174">
        <f>M1234*0.8*P1234</f>
        <v>4.0750816438356168</v>
      </c>
      <c r="R1234" s="173">
        <f t="shared" si="317"/>
        <v>215.9793271232877</v>
      </c>
      <c r="S1234" s="173">
        <f>R1234-O1234</f>
        <v>107.98966356164385</v>
      </c>
      <c r="T1234" s="111"/>
      <c r="U1234" s="32">
        <f t="shared" si="314"/>
        <v>0</v>
      </c>
      <c r="V1234" s="280">
        <v>29</v>
      </c>
      <c r="W1234" s="134" t="s">
        <v>250</v>
      </c>
      <c r="X1234" s="215"/>
      <c r="Y1234" s="294"/>
      <c r="Z1234" s="183"/>
    </row>
    <row r="1235" spans="1:26" s="44" customFormat="1" ht="14.1" customHeight="1">
      <c r="A1235" s="309" t="s">
        <v>2346</v>
      </c>
      <c r="B1235" s="310">
        <v>81038281</v>
      </c>
      <c r="C1235" s="310">
        <v>985266</v>
      </c>
      <c r="D1235" s="311">
        <v>5999100019645</v>
      </c>
      <c r="E1235" s="318">
        <v>94009010200</v>
      </c>
      <c r="F1235" s="315">
        <v>3924100000</v>
      </c>
      <c r="G1235" s="91" t="s">
        <v>89</v>
      </c>
      <c r="H1235" s="81" t="s">
        <v>178</v>
      </c>
      <c r="I1235" s="258" t="s">
        <v>559</v>
      </c>
      <c r="J1235" s="106" t="s">
        <v>560</v>
      </c>
      <c r="K1235" s="82" t="s">
        <v>522</v>
      </c>
      <c r="L1235" s="77">
        <v>50</v>
      </c>
      <c r="M1235" s="206">
        <v>2.5469260273972605</v>
      </c>
      <c r="N1235" s="76"/>
      <c r="O1235" s="197">
        <f t="shared" si="309"/>
        <v>107.98966356164385</v>
      </c>
      <c r="P1235" s="174">
        <v>2</v>
      </c>
      <c r="Q1235" s="174">
        <f t="shared" si="329"/>
        <v>4.0750816438356168</v>
      </c>
      <c r="R1235" s="173">
        <f t="shared" si="317"/>
        <v>215.9793271232877</v>
      </c>
      <c r="S1235" s="173">
        <f t="shared" si="330"/>
        <v>107.98966356164385</v>
      </c>
      <c r="T1235" s="111"/>
      <c r="U1235" s="32">
        <f t="shared" si="314"/>
        <v>0</v>
      </c>
      <c r="V1235" s="280" t="s">
        <v>4119</v>
      </c>
      <c r="W1235" s="155" t="s">
        <v>253</v>
      </c>
      <c r="X1235" s="227"/>
      <c r="Y1235" s="74"/>
      <c r="Z1235" s="178"/>
    </row>
    <row r="1236" spans="1:26" s="46" customFormat="1" ht="12.75" customHeight="1">
      <c r="A1236" s="309" t="s">
        <v>2347</v>
      </c>
      <c r="B1236" s="310">
        <v>81038282</v>
      </c>
      <c r="C1236" s="310">
        <v>985268</v>
      </c>
      <c r="D1236" s="311">
        <v>5999100019652</v>
      </c>
      <c r="E1236" s="318">
        <v>94009010100</v>
      </c>
      <c r="F1236" s="315">
        <v>3924100000</v>
      </c>
      <c r="G1236" s="91" t="s">
        <v>89</v>
      </c>
      <c r="H1236" s="81" t="s">
        <v>178</v>
      </c>
      <c r="I1236" s="258" t="s">
        <v>559</v>
      </c>
      <c r="J1236" s="106" t="s">
        <v>560</v>
      </c>
      <c r="K1236" s="82" t="s">
        <v>510</v>
      </c>
      <c r="L1236" s="77">
        <v>50</v>
      </c>
      <c r="M1236" s="206">
        <v>2.5469260273972605</v>
      </c>
      <c r="N1236" s="76"/>
      <c r="O1236" s="197">
        <f t="shared" si="309"/>
        <v>107.98966356164385</v>
      </c>
      <c r="P1236" s="174">
        <v>2</v>
      </c>
      <c r="Q1236" s="174">
        <f t="shared" si="329"/>
        <v>4.0750816438356168</v>
      </c>
      <c r="R1236" s="173">
        <f t="shared" si="317"/>
        <v>215.9793271232877</v>
      </c>
      <c r="S1236" s="173">
        <f t="shared" si="330"/>
        <v>107.98966356164385</v>
      </c>
      <c r="T1236" s="111"/>
      <c r="U1236" s="32">
        <f t="shared" si="314"/>
        <v>0</v>
      </c>
      <c r="V1236" s="280" t="s">
        <v>4119</v>
      </c>
      <c r="W1236" s="155" t="s">
        <v>253</v>
      </c>
      <c r="X1236" s="227"/>
      <c r="Y1236" s="74"/>
      <c r="Z1236" s="178"/>
    </row>
    <row r="1237" spans="1:26" s="3" customFormat="1" ht="12.75" customHeight="1">
      <c r="A1237" s="309" t="s">
        <v>3319</v>
      </c>
      <c r="B1237" s="314"/>
      <c r="C1237" s="314"/>
      <c r="D1237" s="311">
        <v>5999100019522</v>
      </c>
      <c r="E1237" s="309">
        <v>94072010300</v>
      </c>
      <c r="F1237" s="315">
        <v>3924100000</v>
      </c>
      <c r="G1237" s="5" t="s">
        <v>89</v>
      </c>
      <c r="H1237" s="81" t="s">
        <v>178</v>
      </c>
      <c r="I1237" s="261" t="s">
        <v>814</v>
      </c>
      <c r="J1237" s="54" t="s">
        <v>566</v>
      </c>
      <c r="K1237" s="5" t="s">
        <v>3277</v>
      </c>
      <c r="L1237" s="18">
        <v>40</v>
      </c>
      <c r="M1237" s="206">
        <v>2.5469260273972605</v>
      </c>
      <c r="N1237" s="73"/>
      <c r="O1237" s="197">
        <f t="shared" si="309"/>
        <v>107.98966356164385</v>
      </c>
      <c r="P1237" s="174">
        <v>2</v>
      </c>
      <c r="Q1237" s="174">
        <f>M1237*0.8*P1237</f>
        <v>4.0750816438356168</v>
      </c>
      <c r="R1237" s="173">
        <f t="shared" si="317"/>
        <v>215.9793271232877</v>
      </c>
      <c r="S1237" s="173">
        <f>R1237-O1237</f>
        <v>107.98966356164385</v>
      </c>
      <c r="T1237" s="111"/>
      <c r="U1237" s="32">
        <f t="shared" si="314"/>
        <v>0</v>
      </c>
      <c r="V1237" s="280"/>
      <c r="W1237" s="133" t="s">
        <v>249</v>
      </c>
      <c r="X1237" s="215"/>
      <c r="Y1237" s="294"/>
      <c r="Z1237" s="183"/>
    </row>
    <row r="1238" spans="1:26" s="46" customFormat="1" ht="12.75" customHeight="1">
      <c r="A1238" s="309" t="s">
        <v>2348</v>
      </c>
      <c r="B1238" s="310"/>
      <c r="C1238" s="310"/>
      <c r="D1238" s="311">
        <v>5999100025738</v>
      </c>
      <c r="E1238" s="318">
        <v>94083010300</v>
      </c>
      <c r="F1238" s="315">
        <v>3924100000</v>
      </c>
      <c r="G1238" s="91" t="s">
        <v>89</v>
      </c>
      <c r="H1238" s="81" t="s">
        <v>178</v>
      </c>
      <c r="I1238" s="261" t="s">
        <v>814</v>
      </c>
      <c r="J1238" s="144" t="s">
        <v>566</v>
      </c>
      <c r="K1238" s="82" t="s">
        <v>1068</v>
      </c>
      <c r="L1238" s="77">
        <v>40</v>
      </c>
      <c r="M1238" s="206">
        <v>2.5469260273972605</v>
      </c>
      <c r="N1238" s="76"/>
      <c r="O1238" s="197">
        <f t="shared" si="309"/>
        <v>107.98966356164385</v>
      </c>
      <c r="P1238" s="174">
        <v>2</v>
      </c>
      <c r="Q1238" s="174">
        <f t="shared" si="329"/>
        <v>4.0750816438356168</v>
      </c>
      <c r="R1238" s="173">
        <f t="shared" si="317"/>
        <v>215.9793271232877</v>
      </c>
      <c r="S1238" s="173">
        <f t="shared" ref="S1238" si="331">R1238-O1238</f>
        <v>107.98966356164385</v>
      </c>
      <c r="T1238" s="153"/>
      <c r="U1238" s="32">
        <f t="shared" si="314"/>
        <v>0</v>
      </c>
      <c r="V1238" s="280" t="s">
        <v>4119</v>
      </c>
      <c r="W1238" s="136" t="s">
        <v>251</v>
      </c>
      <c r="X1238" s="227"/>
      <c r="Y1238" s="74"/>
      <c r="Z1238" s="178"/>
    </row>
    <row r="1239" spans="1:26" ht="12.75" customHeight="1">
      <c r="A1239" s="309" t="s">
        <v>2349</v>
      </c>
      <c r="B1239" s="310">
        <v>81038283</v>
      </c>
      <c r="C1239" s="310">
        <v>985301</v>
      </c>
      <c r="D1239" s="311">
        <v>5999100021402</v>
      </c>
      <c r="E1239" s="309">
        <v>94080010400</v>
      </c>
      <c r="F1239" s="315">
        <v>3924100000</v>
      </c>
      <c r="G1239" s="129" t="s">
        <v>89</v>
      </c>
      <c r="H1239" s="81" t="s">
        <v>178</v>
      </c>
      <c r="I1239" s="261" t="s">
        <v>814</v>
      </c>
      <c r="J1239" s="144" t="s">
        <v>566</v>
      </c>
      <c r="K1239" s="147" t="s">
        <v>807</v>
      </c>
      <c r="L1239" s="15">
        <v>40</v>
      </c>
      <c r="M1239" s="206">
        <v>2.5469260273972605</v>
      </c>
      <c r="N1239" s="122"/>
      <c r="O1239" s="197">
        <f t="shared" si="309"/>
        <v>107.98966356164385</v>
      </c>
      <c r="P1239" s="174">
        <v>2</v>
      </c>
      <c r="Q1239" s="174">
        <f t="shared" si="329"/>
        <v>4.0750816438356168</v>
      </c>
      <c r="R1239" s="173">
        <f t="shared" si="317"/>
        <v>215.9793271232877</v>
      </c>
      <c r="S1239" s="173">
        <f t="shared" si="330"/>
        <v>107.98966356164385</v>
      </c>
      <c r="T1239" s="153"/>
      <c r="U1239" s="32">
        <f t="shared" si="314"/>
        <v>0</v>
      </c>
      <c r="V1239" s="280" t="s">
        <v>4119</v>
      </c>
      <c r="W1239" s="135" t="s">
        <v>252</v>
      </c>
      <c r="X1239" s="217"/>
      <c r="Y1239" s="294"/>
      <c r="Z1239" s="182"/>
    </row>
    <row r="1240" spans="1:26" ht="12.75" customHeight="1">
      <c r="A1240" s="309" t="s">
        <v>2350</v>
      </c>
      <c r="B1240" s="310">
        <v>81038284</v>
      </c>
      <c r="C1240" s="310">
        <v>985302</v>
      </c>
      <c r="D1240" s="311">
        <v>5999100021389</v>
      </c>
      <c r="E1240" s="309">
        <v>94080010200</v>
      </c>
      <c r="F1240" s="315">
        <v>3924100000</v>
      </c>
      <c r="G1240" s="129" t="s">
        <v>89</v>
      </c>
      <c r="H1240" s="81" t="s">
        <v>178</v>
      </c>
      <c r="I1240" s="261" t="s">
        <v>814</v>
      </c>
      <c r="J1240" s="144" t="s">
        <v>566</v>
      </c>
      <c r="K1240" s="147" t="s">
        <v>808</v>
      </c>
      <c r="L1240" s="15">
        <v>40</v>
      </c>
      <c r="M1240" s="206">
        <v>2.5469260273972605</v>
      </c>
      <c r="N1240" s="122"/>
      <c r="O1240" s="197">
        <f t="shared" si="309"/>
        <v>107.98966356164385</v>
      </c>
      <c r="P1240" s="174">
        <v>2</v>
      </c>
      <c r="Q1240" s="174">
        <f t="shared" si="329"/>
        <v>4.0750816438356168</v>
      </c>
      <c r="R1240" s="173">
        <f t="shared" si="317"/>
        <v>215.9793271232877</v>
      </c>
      <c r="S1240" s="173">
        <f t="shared" si="330"/>
        <v>107.98966356164385</v>
      </c>
      <c r="T1240" s="153"/>
      <c r="U1240" s="32">
        <f t="shared" si="314"/>
        <v>0</v>
      </c>
      <c r="V1240" s="280" t="s">
        <v>4119</v>
      </c>
      <c r="W1240" s="155" t="s">
        <v>253</v>
      </c>
      <c r="X1240" s="217"/>
      <c r="Y1240" s="294"/>
      <c r="Z1240" s="182"/>
    </row>
    <row r="1241" spans="1:26" ht="12.75" customHeight="1">
      <c r="A1241" s="309" t="s">
        <v>2351</v>
      </c>
      <c r="B1241" s="310">
        <v>81038285</v>
      </c>
      <c r="C1241" s="310">
        <v>985303</v>
      </c>
      <c r="D1241" s="311">
        <v>5999100021372</v>
      </c>
      <c r="E1241" s="309">
        <v>94080010100</v>
      </c>
      <c r="F1241" s="315">
        <v>3924100000</v>
      </c>
      <c r="G1241" s="129" t="s">
        <v>89</v>
      </c>
      <c r="H1241" s="81" t="s">
        <v>178</v>
      </c>
      <c r="I1241" s="261" t="s">
        <v>814</v>
      </c>
      <c r="J1241" s="144" t="s">
        <v>566</v>
      </c>
      <c r="K1241" s="147" t="s">
        <v>809</v>
      </c>
      <c r="L1241" s="15">
        <v>40</v>
      </c>
      <c r="M1241" s="206">
        <v>2.5469260273972605</v>
      </c>
      <c r="N1241" s="122"/>
      <c r="O1241" s="197">
        <f t="shared" si="309"/>
        <v>107.98966356164385</v>
      </c>
      <c r="P1241" s="174">
        <v>2</v>
      </c>
      <c r="Q1241" s="174">
        <f t="shared" si="329"/>
        <v>4.0750816438356168</v>
      </c>
      <c r="R1241" s="173">
        <f t="shared" si="317"/>
        <v>215.9793271232877</v>
      </c>
      <c r="S1241" s="173">
        <f t="shared" si="330"/>
        <v>107.98966356164385</v>
      </c>
      <c r="T1241" s="153"/>
      <c r="U1241" s="32">
        <f t="shared" si="314"/>
        <v>0</v>
      </c>
      <c r="V1241" s="280" t="s">
        <v>4119</v>
      </c>
      <c r="W1241" s="155" t="s">
        <v>253</v>
      </c>
      <c r="X1241" s="217"/>
      <c r="Y1241" s="294"/>
      <c r="Z1241" s="182"/>
    </row>
    <row r="1242" spans="1:26" s="44" customFormat="1" ht="12" customHeight="1">
      <c r="A1242" s="309" t="s">
        <v>2352</v>
      </c>
      <c r="B1242" s="310">
        <v>80998920</v>
      </c>
      <c r="C1242" s="310">
        <v>985269</v>
      </c>
      <c r="D1242" s="311">
        <v>5999100019706</v>
      </c>
      <c r="E1242" s="318">
        <v>94002010100</v>
      </c>
      <c r="F1242" s="315">
        <v>3924100000</v>
      </c>
      <c r="G1242" s="19" t="s">
        <v>89</v>
      </c>
      <c r="H1242" s="8" t="s">
        <v>178</v>
      </c>
      <c r="I1242" s="346" t="s">
        <v>563</v>
      </c>
      <c r="J1242" s="104" t="s">
        <v>562</v>
      </c>
      <c r="K1242" s="5" t="s">
        <v>564</v>
      </c>
      <c r="L1242" s="15">
        <v>40</v>
      </c>
      <c r="M1242" s="206">
        <v>2.5469260273972605</v>
      </c>
      <c r="N1242" s="27"/>
      <c r="O1242" s="197">
        <f t="shared" si="309"/>
        <v>107.98966356164385</v>
      </c>
      <c r="P1242" s="174">
        <v>2</v>
      </c>
      <c r="Q1242" s="174">
        <f t="shared" si="329"/>
        <v>4.0750816438356168</v>
      </c>
      <c r="R1242" s="173">
        <f t="shared" si="317"/>
        <v>215.9793271232877</v>
      </c>
      <c r="S1242" s="173">
        <f t="shared" si="330"/>
        <v>107.98966356164385</v>
      </c>
      <c r="T1242" s="111"/>
      <c r="U1242" s="32">
        <f t="shared" si="314"/>
        <v>0</v>
      </c>
      <c r="V1242" s="280" t="s">
        <v>4119</v>
      </c>
      <c r="W1242" s="155" t="s">
        <v>253</v>
      </c>
      <c r="X1242" s="215"/>
      <c r="Y1242" s="20"/>
      <c r="Z1242" s="151"/>
    </row>
    <row r="1243" spans="1:26" s="46" customFormat="1" ht="12.75" customHeight="1">
      <c r="A1243" s="309" t="s">
        <v>2353</v>
      </c>
      <c r="B1243" s="310">
        <v>80998925</v>
      </c>
      <c r="C1243" s="310">
        <v>985305</v>
      </c>
      <c r="D1243" s="311">
        <v>5999100019553</v>
      </c>
      <c r="E1243" s="318">
        <v>94006010300</v>
      </c>
      <c r="F1243" s="315">
        <v>3924100000</v>
      </c>
      <c r="G1243" s="19" t="s">
        <v>89</v>
      </c>
      <c r="H1243" s="8" t="s">
        <v>178</v>
      </c>
      <c r="I1243" s="346" t="s">
        <v>565</v>
      </c>
      <c r="J1243" s="104" t="s">
        <v>566</v>
      </c>
      <c r="K1243" s="5" t="s">
        <v>278</v>
      </c>
      <c r="L1243" s="15">
        <v>40</v>
      </c>
      <c r="M1243" s="206">
        <v>2.5469260273972605</v>
      </c>
      <c r="N1243" s="27"/>
      <c r="O1243" s="197">
        <f t="shared" si="309"/>
        <v>107.98966356164385</v>
      </c>
      <c r="P1243" s="174">
        <v>2</v>
      </c>
      <c r="Q1243" s="174">
        <f t="shared" si="329"/>
        <v>4.0750816438356168</v>
      </c>
      <c r="R1243" s="173">
        <f t="shared" si="317"/>
        <v>215.9793271232877</v>
      </c>
      <c r="S1243" s="173">
        <f t="shared" si="330"/>
        <v>107.98966356164385</v>
      </c>
      <c r="T1243" s="111"/>
      <c r="U1243" s="32">
        <f t="shared" si="314"/>
        <v>0</v>
      </c>
      <c r="V1243" s="280" t="s">
        <v>4119</v>
      </c>
      <c r="W1243" s="155" t="s">
        <v>253</v>
      </c>
      <c r="X1243" s="215"/>
      <c r="Y1243" s="20"/>
      <c r="Z1243" s="151"/>
    </row>
    <row r="1244" spans="1:26" s="46" customFormat="1" ht="12.75" customHeight="1">
      <c r="A1244" s="309" t="s">
        <v>2354</v>
      </c>
      <c r="B1244" s="310">
        <v>81038290</v>
      </c>
      <c r="C1244" s="310">
        <v>1024426</v>
      </c>
      <c r="D1244" s="311">
        <v>5999100027374</v>
      </c>
      <c r="E1244" s="318">
        <v>94077040600</v>
      </c>
      <c r="F1244" s="315">
        <v>3923309000</v>
      </c>
      <c r="G1244" s="91" t="s">
        <v>89</v>
      </c>
      <c r="H1244" s="79" t="s">
        <v>269</v>
      </c>
      <c r="I1244" s="346" t="s">
        <v>567</v>
      </c>
      <c r="J1244" s="104" t="s">
        <v>569</v>
      </c>
      <c r="K1244" s="5" t="s">
        <v>1067</v>
      </c>
      <c r="L1244" s="15">
        <v>12</v>
      </c>
      <c r="M1244" s="206">
        <v>8.5748547945205473</v>
      </c>
      <c r="N1244" s="27"/>
      <c r="O1244" s="197">
        <f t="shared" si="309"/>
        <v>363.57384328767125</v>
      </c>
      <c r="P1244" s="174">
        <v>1.5</v>
      </c>
      <c r="Q1244" s="174">
        <f t="shared" si="329"/>
        <v>10.289825753424658</v>
      </c>
      <c r="R1244" s="173">
        <f t="shared" si="317"/>
        <v>545.36076493150688</v>
      </c>
      <c r="S1244" s="173">
        <f t="shared" ref="S1244" si="332">R1244-O1244</f>
        <v>181.78692164383563</v>
      </c>
      <c r="T1244" s="111"/>
      <c r="U1244" s="32">
        <f t="shared" si="314"/>
        <v>0</v>
      </c>
      <c r="V1244" s="280">
        <v>9</v>
      </c>
      <c r="W1244" s="134" t="s">
        <v>250</v>
      </c>
      <c r="X1244" s="215"/>
      <c r="Y1244" s="20"/>
      <c r="Z1244" s="151"/>
    </row>
    <row r="1245" spans="1:26" s="46" customFormat="1" ht="12.75" customHeight="1">
      <c r="A1245" s="309" t="s">
        <v>3774</v>
      </c>
      <c r="B1245" s="310"/>
      <c r="C1245" s="310"/>
      <c r="D1245" s="311"/>
      <c r="E1245" s="318">
        <v>91243020100</v>
      </c>
      <c r="F1245" s="315">
        <v>6109100000</v>
      </c>
      <c r="G1245" s="91" t="s">
        <v>89</v>
      </c>
      <c r="H1245" s="96" t="s">
        <v>67</v>
      </c>
      <c r="I1245" s="347" t="s">
        <v>3772</v>
      </c>
      <c r="J1245" s="104" t="s">
        <v>23</v>
      </c>
      <c r="K1245" s="5" t="s">
        <v>3773</v>
      </c>
      <c r="L1245" s="15">
        <v>1</v>
      </c>
      <c r="M1245" s="206">
        <v>5.7073972602739724</v>
      </c>
      <c r="N1245" s="27"/>
      <c r="O1245" s="197">
        <f t="shared" si="309"/>
        <v>241.99364383561644</v>
      </c>
      <c r="P1245" s="174">
        <v>1.7</v>
      </c>
      <c r="Q1245" s="174">
        <f t="shared" ref="Q1245:Q1247" si="333">M1245*0.8*P1245</f>
        <v>7.7620602739726028</v>
      </c>
      <c r="R1245" s="173">
        <f t="shared" si="317"/>
        <v>411.38919452054796</v>
      </c>
      <c r="S1245" s="173">
        <f t="shared" ref="S1245:S1247" si="334">R1245-O1245</f>
        <v>169.39555068493152</v>
      </c>
      <c r="T1245" s="111"/>
      <c r="U1245" s="32">
        <f t="shared" si="314"/>
        <v>0</v>
      </c>
      <c r="V1245" s="280">
        <v>38</v>
      </c>
      <c r="W1245" s="137"/>
      <c r="X1245" s="215"/>
      <c r="Y1245" s="20"/>
      <c r="Z1245" s="151"/>
    </row>
    <row r="1246" spans="1:26" s="46" customFormat="1" ht="12.75" customHeight="1">
      <c r="A1246" s="309" t="s">
        <v>3775</v>
      </c>
      <c r="B1246" s="310"/>
      <c r="C1246" s="310"/>
      <c r="D1246" s="311"/>
      <c r="E1246" s="318">
        <v>91243040100</v>
      </c>
      <c r="F1246" s="315">
        <v>6109100000</v>
      </c>
      <c r="G1246" s="91" t="s">
        <v>89</v>
      </c>
      <c r="H1246" s="96" t="s">
        <v>67</v>
      </c>
      <c r="I1246" s="347" t="s">
        <v>3772</v>
      </c>
      <c r="J1246" s="104" t="s">
        <v>25</v>
      </c>
      <c r="K1246" s="5" t="s">
        <v>3773</v>
      </c>
      <c r="L1246" s="15">
        <v>1</v>
      </c>
      <c r="M1246" s="206">
        <v>5.7073972602739724</v>
      </c>
      <c r="N1246" s="27"/>
      <c r="O1246" s="197">
        <f t="shared" si="309"/>
        <v>241.99364383561644</v>
      </c>
      <c r="P1246" s="174">
        <v>1.7</v>
      </c>
      <c r="Q1246" s="174">
        <f t="shared" si="333"/>
        <v>7.7620602739726028</v>
      </c>
      <c r="R1246" s="173">
        <f t="shared" si="317"/>
        <v>411.38919452054796</v>
      </c>
      <c r="S1246" s="173">
        <f t="shared" si="334"/>
        <v>169.39555068493152</v>
      </c>
      <c r="T1246" s="111"/>
      <c r="U1246" s="32">
        <f t="shared" si="314"/>
        <v>0</v>
      </c>
      <c r="V1246" s="280">
        <v>40</v>
      </c>
      <c r="W1246" s="137"/>
      <c r="X1246" s="215"/>
      <c r="Y1246" s="20"/>
      <c r="Z1246" s="151"/>
    </row>
    <row r="1247" spans="1:26" s="46" customFormat="1" ht="12.75" customHeight="1">
      <c r="A1247" s="309" t="s">
        <v>3776</v>
      </c>
      <c r="B1247" s="310"/>
      <c r="C1247" s="310"/>
      <c r="D1247" s="311"/>
      <c r="E1247" s="318">
        <v>91243050100</v>
      </c>
      <c r="F1247" s="315">
        <v>6109100000</v>
      </c>
      <c r="G1247" s="91" t="s">
        <v>89</v>
      </c>
      <c r="H1247" s="96" t="s">
        <v>67</v>
      </c>
      <c r="I1247" s="347" t="s">
        <v>3772</v>
      </c>
      <c r="J1247" s="104" t="s">
        <v>26</v>
      </c>
      <c r="K1247" s="5" t="s">
        <v>3773</v>
      </c>
      <c r="L1247" s="15">
        <v>1</v>
      </c>
      <c r="M1247" s="206">
        <v>5.7073972602739724</v>
      </c>
      <c r="N1247" s="27"/>
      <c r="O1247" s="197">
        <f t="shared" si="309"/>
        <v>241.99364383561644</v>
      </c>
      <c r="P1247" s="174">
        <v>1.7</v>
      </c>
      <c r="Q1247" s="174">
        <f t="shared" si="333"/>
        <v>7.7620602739726028</v>
      </c>
      <c r="R1247" s="173">
        <f t="shared" si="317"/>
        <v>411.38919452054796</v>
      </c>
      <c r="S1247" s="173">
        <f t="shared" si="334"/>
        <v>169.39555068493152</v>
      </c>
      <c r="T1247" s="111"/>
      <c r="U1247" s="32">
        <f t="shared" si="314"/>
        <v>0</v>
      </c>
      <c r="V1247" s="280">
        <v>39</v>
      </c>
      <c r="W1247" s="137"/>
      <c r="X1247" s="215"/>
      <c r="Y1247" s="20"/>
      <c r="Z1247" s="151"/>
    </row>
    <row r="1248" spans="1:26" s="44" customFormat="1" ht="12.75" customHeight="1">
      <c r="A1248" s="309" t="s">
        <v>2355</v>
      </c>
      <c r="B1248" s="310"/>
      <c r="C1248" s="310"/>
      <c r="D1248" s="311">
        <v>5999100026636</v>
      </c>
      <c r="E1248" s="318">
        <v>91129030200</v>
      </c>
      <c r="F1248" s="315">
        <v>6109100000</v>
      </c>
      <c r="G1248" s="129" t="s">
        <v>89</v>
      </c>
      <c r="H1248" s="92" t="s">
        <v>67</v>
      </c>
      <c r="I1248" s="347" t="s">
        <v>1074</v>
      </c>
      <c r="J1248" s="104" t="s">
        <v>25</v>
      </c>
      <c r="K1248" s="43" t="s">
        <v>896</v>
      </c>
      <c r="L1248" s="15">
        <v>1</v>
      </c>
      <c r="M1248" s="206">
        <v>11.220743013698632</v>
      </c>
      <c r="N1248" s="73"/>
      <c r="O1248" s="197">
        <f t="shared" si="309"/>
        <v>475.759503780822</v>
      </c>
      <c r="P1248" s="174">
        <v>1.4</v>
      </c>
      <c r="Q1248" s="174">
        <f t="shared" ref="Q1248:Q1274" si="335">M1248*0.8*P1248</f>
        <v>12.567232175342468</v>
      </c>
      <c r="R1248" s="173">
        <f t="shared" si="317"/>
        <v>666.06330529315085</v>
      </c>
      <c r="S1248" s="173">
        <f t="shared" ref="S1248:S1260" si="336">R1248-O1248</f>
        <v>190.30380151232885</v>
      </c>
      <c r="T1248" s="111"/>
      <c r="U1248" s="32">
        <f t="shared" si="314"/>
        <v>0</v>
      </c>
      <c r="V1248" s="280">
        <v>1</v>
      </c>
      <c r="W1248" s="137"/>
      <c r="X1248" s="217"/>
      <c r="Y1248" s="74"/>
      <c r="Z1248" s="177"/>
    </row>
    <row r="1249" spans="1:26" s="44" customFormat="1" ht="12.75" customHeight="1">
      <c r="A1249" s="309" t="s">
        <v>2356</v>
      </c>
      <c r="B1249" s="310"/>
      <c r="C1249" s="310"/>
      <c r="D1249" s="311">
        <v>5999100026643</v>
      </c>
      <c r="E1249" s="318">
        <v>91129040200</v>
      </c>
      <c r="F1249" s="315">
        <v>6109100000</v>
      </c>
      <c r="G1249" s="129" t="s">
        <v>89</v>
      </c>
      <c r="H1249" s="92" t="s">
        <v>67</v>
      </c>
      <c r="I1249" s="347" t="s">
        <v>1074</v>
      </c>
      <c r="J1249" s="104" t="s">
        <v>26</v>
      </c>
      <c r="K1249" s="43" t="s">
        <v>896</v>
      </c>
      <c r="L1249" s="15">
        <v>1</v>
      </c>
      <c r="M1249" s="206">
        <v>11.220743013698632</v>
      </c>
      <c r="N1249" s="73"/>
      <c r="O1249" s="197">
        <f t="shared" si="309"/>
        <v>475.759503780822</v>
      </c>
      <c r="P1249" s="174">
        <v>1.4</v>
      </c>
      <c r="Q1249" s="174">
        <f t="shared" si="335"/>
        <v>12.567232175342468</v>
      </c>
      <c r="R1249" s="173">
        <f t="shared" si="317"/>
        <v>666.06330529315085</v>
      </c>
      <c r="S1249" s="173">
        <f t="shared" si="336"/>
        <v>190.30380151232885</v>
      </c>
      <c r="T1249" s="111"/>
      <c r="U1249" s="32">
        <f t="shared" si="314"/>
        <v>0</v>
      </c>
      <c r="V1249" s="280">
        <v>1</v>
      </c>
      <c r="W1249" s="137"/>
      <c r="X1249" s="217"/>
      <c r="Y1249" s="74"/>
      <c r="Z1249" s="177"/>
    </row>
    <row r="1250" spans="1:26" s="44" customFormat="1" ht="12.75" customHeight="1">
      <c r="A1250" s="309" t="s">
        <v>2357</v>
      </c>
      <c r="B1250" s="310"/>
      <c r="C1250" s="310"/>
      <c r="D1250" s="311">
        <v>5999100025998</v>
      </c>
      <c r="E1250" s="318">
        <v>91126020100</v>
      </c>
      <c r="F1250" s="315">
        <v>6109100000</v>
      </c>
      <c r="G1250" s="129" t="s">
        <v>89</v>
      </c>
      <c r="H1250" s="92" t="s">
        <v>67</v>
      </c>
      <c r="I1250" s="347" t="s">
        <v>1075</v>
      </c>
      <c r="J1250" s="104" t="s">
        <v>25</v>
      </c>
      <c r="K1250" s="43" t="s">
        <v>895</v>
      </c>
      <c r="L1250" s="15">
        <v>1</v>
      </c>
      <c r="M1250" s="206">
        <v>24.541808219178087</v>
      </c>
      <c r="N1250" s="73"/>
      <c r="O1250" s="197">
        <f t="shared" si="309"/>
        <v>1040.572668493151</v>
      </c>
      <c r="P1250" s="174">
        <v>1.25</v>
      </c>
      <c r="Q1250" s="174">
        <f t="shared" si="335"/>
        <v>24.54180821917809</v>
      </c>
      <c r="R1250" s="173">
        <f t="shared" si="317"/>
        <v>1300.7158356164389</v>
      </c>
      <c r="S1250" s="173">
        <f t="shared" si="336"/>
        <v>260.14316712328787</v>
      </c>
      <c r="T1250" s="111"/>
      <c r="U1250" s="32">
        <f t="shared" si="314"/>
        <v>0</v>
      </c>
      <c r="V1250" s="280">
        <v>1</v>
      </c>
      <c r="W1250" s="137"/>
      <c r="X1250" s="217"/>
      <c r="Y1250" s="74"/>
      <c r="Z1250" s="177"/>
    </row>
    <row r="1251" spans="1:26" s="44" customFormat="1" ht="12.75" customHeight="1">
      <c r="A1251" s="309" t="s">
        <v>2358</v>
      </c>
      <c r="B1251" s="310"/>
      <c r="C1251" s="310"/>
      <c r="D1251" s="311">
        <v>5999100026001</v>
      </c>
      <c r="E1251" s="318">
        <v>91126030100</v>
      </c>
      <c r="F1251" s="315">
        <v>6109100000</v>
      </c>
      <c r="G1251" s="129" t="s">
        <v>89</v>
      </c>
      <c r="H1251" s="92" t="s">
        <v>67</v>
      </c>
      <c r="I1251" s="347" t="s">
        <v>1075</v>
      </c>
      <c r="J1251" s="104" t="s">
        <v>26</v>
      </c>
      <c r="K1251" s="43" t="s">
        <v>895</v>
      </c>
      <c r="L1251" s="15">
        <v>1</v>
      </c>
      <c r="M1251" s="206">
        <v>24.541808219178087</v>
      </c>
      <c r="N1251" s="73"/>
      <c r="O1251" s="197">
        <f t="shared" si="309"/>
        <v>1040.572668493151</v>
      </c>
      <c r="P1251" s="174">
        <v>1.25</v>
      </c>
      <c r="Q1251" s="174">
        <f t="shared" si="335"/>
        <v>24.54180821917809</v>
      </c>
      <c r="R1251" s="173">
        <f t="shared" si="317"/>
        <v>1300.7158356164389</v>
      </c>
      <c r="S1251" s="173">
        <f t="shared" si="336"/>
        <v>260.14316712328787</v>
      </c>
      <c r="T1251" s="111"/>
      <c r="U1251" s="32">
        <f t="shared" si="314"/>
        <v>0</v>
      </c>
      <c r="V1251" s="280">
        <v>1</v>
      </c>
      <c r="W1251" s="137"/>
      <c r="X1251" s="217"/>
      <c r="Y1251" s="74"/>
      <c r="Z1251" s="177"/>
    </row>
    <row r="1252" spans="1:26" s="44" customFormat="1" ht="12.75" customHeight="1">
      <c r="A1252" s="309" t="s">
        <v>2359</v>
      </c>
      <c r="B1252" s="310"/>
      <c r="C1252" s="310"/>
      <c r="D1252" s="311">
        <v>5999100026827</v>
      </c>
      <c r="E1252" s="318">
        <v>91130040200</v>
      </c>
      <c r="F1252" s="315">
        <v>6109100000</v>
      </c>
      <c r="G1252" s="129" t="s">
        <v>89</v>
      </c>
      <c r="H1252" s="92" t="s">
        <v>67</v>
      </c>
      <c r="I1252" s="347" t="s">
        <v>1076</v>
      </c>
      <c r="J1252" s="104" t="s">
        <v>26</v>
      </c>
      <c r="K1252" s="43" t="s">
        <v>896</v>
      </c>
      <c r="L1252" s="15">
        <v>1</v>
      </c>
      <c r="M1252" s="206">
        <v>11.220743013698632</v>
      </c>
      <c r="N1252" s="73"/>
      <c r="O1252" s="197">
        <f t="shared" ref="O1252:O1327" si="337">(M1252+M1252*N1252)*$Y$3*(1-$Y$2/100)</f>
        <v>475.759503780822</v>
      </c>
      <c r="P1252" s="174">
        <v>1.4</v>
      </c>
      <c r="Q1252" s="174">
        <f t="shared" si="335"/>
        <v>12.567232175342468</v>
      </c>
      <c r="R1252" s="173">
        <f t="shared" si="317"/>
        <v>666.06330529315085</v>
      </c>
      <c r="S1252" s="173">
        <f t="shared" si="336"/>
        <v>190.30380151232885</v>
      </c>
      <c r="T1252" s="111"/>
      <c r="U1252" s="32">
        <f t="shared" si="314"/>
        <v>0</v>
      </c>
      <c r="V1252" s="280">
        <v>1</v>
      </c>
      <c r="W1252" s="137"/>
      <c r="X1252" s="217"/>
      <c r="Y1252" s="74"/>
      <c r="Z1252" s="177"/>
    </row>
    <row r="1253" spans="1:26" s="44" customFormat="1" ht="12.75" customHeight="1">
      <c r="A1253" s="309" t="s">
        <v>2360</v>
      </c>
      <c r="B1253" s="310"/>
      <c r="C1253" s="310"/>
      <c r="D1253" s="311">
        <v>5999100027244</v>
      </c>
      <c r="E1253" s="318">
        <v>91135040100</v>
      </c>
      <c r="F1253" s="315">
        <v>6109100000</v>
      </c>
      <c r="G1253" s="129" t="s">
        <v>89</v>
      </c>
      <c r="H1253" s="92" t="s">
        <v>67</v>
      </c>
      <c r="I1253" s="347" t="s">
        <v>1077</v>
      </c>
      <c r="J1253" s="104" t="s">
        <v>25</v>
      </c>
      <c r="K1253" s="43" t="s">
        <v>895</v>
      </c>
      <c r="L1253" s="15">
        <v>1</v>
      </c>
      <c r="M1253" s="206">
        <v>11.220743013698632</v>
      </c>
      <c r="N1253" s="73"/>
      <c r="O1253" s="197">
        <f t="shared" si="337"/>
        <v>475.759503780822</v>
      </c>
      <c r="P1253" s="174">
        <v>1.4</v>
      </c>
      <c r="Q1253" s="174">
        <f t="shared" si="335"/>
        <v>12.567232175342468</v>
      </c>
      <c r="R1253" s="173">
        <f t="shared" si="317"/>
        <v>666.06330529315085</v>
      </c>
      <c r="S1253" s="173">
        <f t="shared" si="336"/>
        <v>190.30380151232885</v>
      </c>
      <c r="T1253" s="111"/>
      <c r="U1253" s="32">
        <f t="shared" si="314"/>
        <v>0</v>
      </c>
      <c r="V1253" s="280">
        <v>1</v>
      </c>
      <c r="W1253" s="137"/>
      <c r="X1253" s="217"/>
      <c r="Y1253" s="74"/>
      <c r="Z1253" s="177"/>
    </row>
    <row r="1254" spans="1:26" s="44" customFormat="1" ht="12.75" customHeight="1">
      <c r="A1254" s="309" t="s">
        <v>2361</v>
      </c>
      <c r="B1254" s="310"/>
      <c r="C1254" s="310"/>
      <c r="D1254" s="311">
        <v>5999100027237</v>
      </c>
      <c r="E1254" s="318">
        <v>91135030100</v>
      </c>
      <c r="F1254" s="315">
        <v>6109100000</v>
      </c>
      <c r="G1254" s="129" t="s">
        <v>89</v>
      </c>
      <c r="H1254" s="92" t="s">
        <v>67</v>
      </c>
      <c r="I1254" s="347" t="s">
        <v>1077</v>
      </c>
      <c r="J1254" s="104" t="s">
        <v>24</v>
      </c>
      <c r="K1254" s="43" t="s">
        <v>895</v>
      </c>
      <c r="L1254" s="15">
        <v>1</v>
      </c>
      <c r="M1254" s="206">
        <v>11.220743013698632</v>
      </c>
      <c r="N1254" s="73"/>
      <c r="O1254" s="197">
        <f t="shared" si="337"/>
        <v>475.759503780822</v>
      </c>
      <c r="P1254" s="174">
        <v>1.4</v>
      </c>
      <c r="Q1254" s="174">
        <f t="shared" si="335"/>
        <v>12.567232175342468</v>
      </c>
      <c r="R1254" s="173">
        <f t="shared" si="317"/>
        <v>666.06330529315085</v>
      </c>
      <c r="S1254" s="173">
        <f t="shared" si="336"/>
        <v>190.30380151232885</v>
      </c>
      <c r="T1254" s="111"/>
      <c r="U1254" s="32">
        <f t="shared" si="314"/>
        <v>0</v>
      </c>
      <c r="V1254" s="280">
        <v>1</v>
      </c>
      <c r="W1254" s="137"/>
      <c r="X1254" s="217"/>
      <c r="Y1254" s="74"/>
      <c r="Z1254" s="177"/>
    </row>
    <row r="1255" spans="1:26" s="44" customFormat="1" ht="12.75" customHeight="1">
      <c r="A1255" s="309" t="s">
        <v>2362</v>
      </c>
      <c r="B1255" s="310"/>
      <c r="C1255" s="310"/>
      <c r="D1255" s="311">
        <v>5999100027305</v>
      </c>
      <c r="E1255" s="318">
        <v>91135040200</v>
      </c>
      <c r="F1255" s="315">
        <v>6109100000</v>
      </c>
      <c r="G1255" s="129" t="s">
        <v>89</v>
      </c>
      <c r="H1255" s="92" t="s">
        <v>67</v>
      </c>
      <c r="I1255" s="347" t="s">
        <v>1077</v>
      </c>
      <c r="J1255" s="104" t="s">
        <v>25</v>
      </c>
      <c r="K1255" s="43" t="s">
        <v>896</v>
      </c>
      <c r="L1255" s="15">
        <v>1</v>
      </c>
      <c r="M1255" s="206">
        <v>11.220743013698632</v>
      </c>
      <c r="N1255" s="73"/>
      <c r="O1255" s="197">
        <f t="shared" si="337"/>
        <v>475.759503780822</v>
      </c>
      <c r="P1255" s="174">
        <v>1.4</v>
      </c>
      <c r="Q1255" s="174">
        <f t="shared" si="335"/>
        <v>12.567232175342468</v>
      </c>
      <c r="R1255" s="173">
        <f t="shared" si="317"/>
        <v>666.06330529315085</v>
      </c>
      <c r="S1255" s="173">
        <f t="shared" si="336"/>
        <v>190.30380151232885</v>
      </c>
      <c r="T1255" s="111"/>
      <c r="U1255" s="32">
        <f t="shared" si="314"/>
        <v>0</v>
      </c>
      <c r="V1255" s="280">
        <v>1</v>
      </c>
      <c r="W1255" s="137"/>
      <c r="X1255" s="217"/>
      <c r="Y1255" s="74"/>
      <c r="Z1255" s="177"/>
    </row>
    <row r="1256" spans="1:26" s="44" customFormat="1" ht="12.75" customHeight="1">
      <c r="A1256" s="309" t="s">
        <v>2363</v>
      </c>
      <c r="B1256" s="310"/>
      <c r="C1256" s="310"/>
      <c r="D1256" s="311">
        <v>5999100027299</v>
      </c>
      <c r="E1256" s="318">
        <v>91135030200</v>
      </c>
      <c r="F1256" s="315">
        <v>6109100000</v>
      </c>
      <c r="G1256" s="129" t="s">
        <v>89</v>
      </c>
      <c r="H1256" s="92" t="s">
        <v>67</v>
      </c>
      <c r="I1256" s="347" t="s">
        <v>1077</v>
      </c>
      <c r="J1256" s="104" t="s">
        <v>24</v>
      </c>
      <c r="K1256" s="43" t="s">
        <v>896</v>
      </c>
      <c r="L1256" s="15">
        <v>1</v>
      </c>
      <c r="M1256" s="206">
        <v>11.220743013698632</v>
      </c>
      <c r="N1256" s="73"/>
      <c r="O1256" s="197">
        <f t="shared" si="337"/>
        <v>475.759503780822</v>
      </c>
      <c r="P1256" s="174">
        <v>1.4</v>
      </c>
      <c r="Q1256" s="174">
        <f t="shared" si="335"/>
        <v>12.567232175342468</v>
      </c>
      <c r="R1256" s="173">
        <f t="shared" si="317"/>
        <v>666.06330529315085</v>
      </c>
      <c r="S1256" s="173">
        <f t="shared" si="336"/>
        <v>190.30380151232885</v>
      </c>
      <c r="T1256" s="111"/>
      <c r="U1256" s="32">
        <f t="shared" si="314"/>
        <v>0</v>
      </c>
      <c r="V1256" s="280">
        <v>1</v>
      </c>
      <c r="W1256" s="137"/>
      <c r="X1256" s="217"/>
      <c r="Y1256" s="74"/>
      <c r="Z1256" s="177"/>
    </row>
    <row r="1257" spans="1:26" s="44" customFormat="1" ht="12.75" customHeight="1">
      <c r="A1257" s="309" t="s">
        <v>2364</v>
      </c>
      <c r="B1257" s="310"/>
      <c r="C1257" s="310"/>
      <c r="D1257" s="311">
        <v>5999100027060</v>
      </c>
      <c r="E1257" s="318">
        <v>91134040100</v>
      </c>
      <c r="F1257" s="315">
        <v>6109100000</v>
      </c>
      <c r="G1257" s="129" t="s">
        <v>89</v>
      </c>
      <c r="H1257" s="92" t="s">
        <v>67</v>
      </c>
      <c r="I1257" s="347" t="s">
        <v>1078</v>
      </c>
      <c r="J1257" s="104" t="s">
        <v>25</v>
      </c>
      <c r="K1257" s="43" t="s">
        <v>895</v>
      </c>
      <c r="L1257" s="15">
        <v>1</v>
      </c>
      <c r="M1257" s="206">
        <v>11.220743013698632</v>
      </c>
      <c r="N1257" s="73"/>
      <c r="O1257" s="197">
        <f t="shared" si="337"/>
        <v>475.759503780822</v>
      </c>
      <c r="P1257" s="174">
        <v>1.4</v>
      </c>
      <c r="Q1257" s="174">
        <f t="shared" si="335"/>
        <v>12.567232175342468</v>
      </c>
      <c r="R1257" s="173">
        <f t="shared" si="317"/>
        <v>666.06330529315085</v>
      </c>
      <c r="S1257" s="173">
        <f t="shared" si="336"/>
        <v>190.30380151232885</v>
      </c>
      <c r="T1257" s="111"/>
      <c r="U1257" s="32">
        <f t="shared" si="314"/>
        <v>0</v>
      </c>
      <c r="V1257" s="280">
        <v>1</v>
      </c>
      <c r="W1257" s="137"/>
      <c r="X1257" s="217"/>
      <c r="Y1257" s="74"/>
      <c r="Z1257" s="177"/>
    </row>
    <row r="1258" spans="1:26" s="44" customFormat="1" ht="12.75" customHeight="1">
      <c r="A1258" s="309" t="s">
        <v>2365</v>
      </c>
      <c r="B1258" s="310"/>
      <c r="C1258" s="310"/>
      <c r="D1258" s="311">
        <v>5999100027053</v>
      </c>
      <c r="E1258" s="318">
        <v>91134030100</v>
      </c>
      <c r="F1258" s="315">
        <v>6109100000</v>
      </c>
      <c r="G1258" s="129" t="s">
        <v>89</v>
      </c>
      <c r="H1258" s="92" t="s">
        <v>67</v>
      </c>
      <c r="I1258" s="347" t="s">
        <v>1078</v>
      </c>
      <c r="J1258" s="104" t="s">
        <v>24</v>
      </c>
      <c r="K1258" s="43" t="s">
        <v>895</v>
      </c>
      <c r="L1258" s="15">
        <v>1</v>
      </c>
      <c r="M1258" s="206">
        <v>11.220743013698632</v>
      </c>
      <c r="N1258" s="73"/>
      <c r="O1258" s="197">
        <f t="shared" si="337"/>
        <v>475.759503780822</v>
      </c>
      <c r="P1258" s="174">
        <v>1.4</v>
      </c>
      <c r="Q1258" s="174">
        <f t="shared" si="335"/>
        <v>12.567232175342468</v>
      </c>
      <c r="R1258" s="173">
        <f t="shared" si="317"/>
        <v>666.06330529315085</v>
      </c>
      <c r="S1258" s="173">
        <f t="shared" si="336"/>
        <v>190.30380151232885</v>
      </c>
      <c r="T1258" s="111"/>
      <c r="U1258" s="32">
        <f t="shared" si="314"/>
        <v>0</v>
      </c>
      <c r="V1258" s="280">
        <v>1</v>
      </c>
      <c r="W1258" s="137"/>
      <c r="X1258" s="217"/>
      <c r="Y1258" s="74"/>
      <c r="Z1258" s="177"/>
    </row>
    <row r="1259" spans="1:26" s="44" customFormat="1" ht="12.75" customHeight="1">
      <c r="A1259" s="309" t="s">
        <v>2366</v>
      </c>
      <c r="B1259" s="310"/>
      <c r="C1259" s="310"/>
      <c r="D1259" s="311">
        <v>5999100027121</v>
      </c>
      <c r="E1259" s="318">
        <v>91134040200</v>
      </c>
      <c r="F1259" s="315">
        <v>6109100000</v>
      </c>
      <c r="G1259" s="129" t="s">
        <v>89</v>
      </c>
      <c r="H1259" s="92" t="s">
        <v>67</v>
      </c>
      <c r="I1259" s="347" t="s">
        <v>1078</v>
      </c>
      <c r="J1259" s="104" t="s">
        <v>25</v>
      </c>
      <c r="K1259" s="43" t="s">
        <v>896</v>
      </c>
      <c r="L1259" s="15">
        <v>1</v>
      </c>
      <c r="M1259" s="206">
        <v>11.220743013698632</v>
      </c>
      <c r="N1259" s="73"/>
      <c r="O1259" s="197">
        <f t="shared" si="337"/>
        <v>475.759503780822</v>
      </c>
      <c r="P1259" s="174">
        <v>1.4</v>
      </c>
      <c r="Q1259" s="174">
        <f t="shared" si="335"/>
        <v>12.567232175342468</v>
      </c>
      <c r="R1259" s="173">
        <f t="shared" si="317"/>
        <v>666.06330529315085</v>
      </c>
      <c r="S1259" s="173">
        <f t="shared" si="336"/>
        <v>190.30380151232885</v>
      </c>
      <c r="T1259" s="111"/>
      <c r="U1259" s="32">
        <f t="shared" si="314"/>
        <v>0</v>
      </c>
      <c r="V1259" s="280">
        <v>1</v>
      </c>
      <c r="W1259" s="137"/>
      <c r="X1259" s="217"/>
      <c r="Y1259" s="74"/>
      <c r="Z1259" s="177"/>
    </row>
    <row r="1260" spans="1:26" s="44" customFormat="1" ht="12.75" customHeight="1">
      <c r="A1260" s="309" t="s">
        <v>2367</v>
      </c>
      <c r="B1260" s="310"/>
      <c r="C1260" s="310"/>
      <c r="D1260" s="311">
        <v>5999100027114</v>
      </c>
      <c r="E1260" s="318">
        <v>91134030200</v>
      </c>
      <c r="F1260" s="315">
        <v>6109100000</v>
      </c>
      <c r="G1260" s="129" t="s">
        <v>89</v>
      </c>
      <c r="H1260" s="92" t="s">
        <v>67</v>
      </c>
      <c r="I1260" s="347" t="s">
        <v>1078</v>
      </c>
      <c r="J1260" s="104" t="s">
        <v>24</v>
      </c>
      <c r="K1260" s="43" t="s">
        <v>896</v>
      </c>
      <c r="L1260" s="15">
        <v>1</v>
      </c>
      <c r="M1260" s="206">
        <v>11.220743013698632</v>
      </c>
      <c r="N1260" s="73"/>
      <c r="O1260" s="197">
        <f t="shared" si="337"/>
        <v>475.759503780822</v>
      </c>
      <c r="P1260" s="174">
        <v>1.4</v>
      </c>
      <c r="Q1260" s="174">
        <f t="shared" si="335"/>
        <v>12.567232175342468</v>
      </c>
      <c r="R1260" s="173">
        <f t="shared" si="317"/>
        <v>666.06330529315085</v>
      </c>
      <c r="S1260" s="173">
        <f t="shared" si="336"/>
        <v>190.30380151232885</v>
      </c>
      <c r="T1260" s="111"/>
      <c r="U1260" s="32">
        <f t="shared" si="314"/>
        <v>0</v>
      </c>
      <c r="V1260" s="280">
        <v>1</v>
      </c>
      <c r="W1260" s="137"/>
      <c r="X1260" s="217"/>
      <c r="Y1260" s="74"/>
      <c r="Z1260" s="177"/>
    </row>
    <row r="1261" spans="1:26" s="44" customFormat="1" ht="12.75" customHeight="1">
      <c r="A1261" s="309" t="s">
        <v>2368</v>
      </c>
      <c r="B1261" s="310"/>
      <c r="C1261" s="310"/>
      <c r="D1261" s="311">
        <v>5999100024212</v>
      </c>
      <c r="E1261" s="318">
        <v>91114010100</v>
      </c>
      <c r="F1261" s="315">
        <v>6109100000</v>
      </c>
      <c r="G1261" s="129" t="s">
        <v>89</v>
      </c>
      <c r="H1261" s="92" t="s">
        <v>67</v>
      </c>
      <c r="I1261" s="347" t="s">
        <v>898</v>
      </c>
      <c r="J1261" s="106" t="s">
        <v>23</v>
      </c>
      <c r="K1261" s="80" t="s">
        <v>895</v>
      </c>
      <c r="L1261" s="77">
        <v>1</v>
      </c>
      <c r="M1261" s="206">
        <v>8.8921249315068511</v>
      </c>
      <c r="N1261" s="76"/>
      <c r="O1261" s="197">
        <f t="shared" si="337"/>
        <v>377.02609709589052</v>
      </c>
      <c r="P1261" s="174">
        <v>1.5</v>
      </c>
      <c r="Q1261" s="174">
        <f t="shared" si="335"/>
        <v>10.670549917808222</v>
      </c>
      <c r="R1261" s="173">
        <f t="shared" si="317"/>
        <v>565.5391456438357</v>
      </c>
      <c r="S1261" s="173">
        <f t="shared" ref="S1261:S1285" si="338">R1261-O1261</f>
        <v>188.51304854794517</v>
      </c>
      <c r="T1261" s="153"/>
      <c r="U1261" s="142">
        <f t="shared" si="314"/>
        <v>0</v>
      </c>
      <c r="V1261" s="280">
        <v>1</v>
      </c>
      <c r="W1261" s="137"/>
      <c r="X1261" s="214"/>
      <c r="Y1261" s="74"/>
      <c r="Z1261" s="177"/>
    </row>
    <row r="1262" spans="1:26" s="44" customFormat="1" ht="12.75" customHeight="1">
      <c r="A1262" s="309" t="s">
        <v>2369</v>
      </c>
      <c r="B1262" s="310"/>
      <c r="C1262" s="310"/>
      <c r="D1262" s="311">
        <v>5999100024229</v>
      </c>
      <c r="E1262" s="318">
        <v>91114020100</v>
      </c>
      <c r="F1262" s="315">
        <v>6109100000</v>
      </c>
      <c r="G1262" s="129" t="s">
        <v>89</v>
      </c>
      <c r="H1262" s="92" t="s">
        <v>67</v>
      </c>
      <c r="I1262" s="347" t="s">
        <v>898</v>
      </c>
      <c r="J1262" s="106" t="s">
        <v>24</v>
      </c>
      <c r="K1262" s="80" t="s">
        <v>895</v>
      </c>
      <c r="L1262" s="77">
        <v>1</v>
      </c>
      <c r="M1262" s="206">
        <v>8.8921249315068511</v>
      </c>
      <c r="N1262" s="76"/>
      <c r="O1262" s="197">
        <f t="shared" si="337"/>
        <v>377.02609709589052</v>
      </c>
      <c r="P1262" s="174">
        <v>1.5</v>
      </c>
      <c r="Q1262" s="174">
        <f t="shared" si="335"/>
        <v>10.670549917808222</v>
      </c>
      <c r="R1262" s="173">
        <f t="shared" si="317"/>
        <v>565.5391456438357</v>
      </c>
      <c r="S1262" s="173">
        <f t="shared" si="338"/>
        <v>188.51304854794517</v>
      </c>
      <c r="T1262" s="153"/>
      <c r="U1262" s="142">
        <f t="shared" si="314"/>
        <v>0</v>
      </c>
      <c r="V1262" s="280">
        <v>1</v>
      </c>
      <c r="W1262" s="137"/>
      <c r="X1262" s="214"/>
      <c r="Y1262" s="74"/>
      <c r="Z1262" s="177"/>
    </row>
    <row r="1263" spans="1:26" s="44" customFormat="1" ht="12.75" customHeight="1">
      <c r="A1263" s="309" t="s">
        <v>2370</v>
      </c>
      <c r="B1263" s="310"/>
      <c r="C1263" s="310"/>
      <c r="D1263" s="311">
        <v>5999100024243</v>
      </c>
      <c r="E1263" s="318">
        <v>91114040100</v>
      </c>
      <c r="F1263" s="315">
        <v>6109100000</v>
      </c>
      <c r="G1263" s="129" t="s">
        <v>89</v>
      </c>
      <c r="H1263" s="92" t="s">
        <v>67</v>
      </c>
      <c r="I1263" s="347" t="s">
        <v>898</v>
      </c>
      <c r="J1263" s="106" t="s">
        <v>26</v>
      </c>
      <c r="K1263" s="80" t="s">
        <v>895</v>
      </c>
      <c r="L1263" s="77">
        <v>1</v>
      </c>
      <c r="M1263" s="206">
        <v>8.8921249315068511</v>
      </c>
      <c r="N1263" s="76"/>
      <c r="O1263" s="197">
        <f t="shared" si="337"/>
        <v>377.02609709589052</v>
      </c>
      <c r="P1263" s="174">
        <v>1.5</v>
      </c>
      <c r="Q1263" s="174">
        <f t="shared" si="335"/>
        <v>10.670549917808222</v>
      </c>
      <c r="R1263" s="173">
        <f t="shared" si="317"/>
        <v>565.5391456438357</v>
      </c>
      <c r="S1263" s="173">
        <f t="shared" si="338"/>
        <v>188.51304854794517</v>
      </c>
      <c r="T1263" s="153"/>
      <c r="U1263" s="142">
        <f t="shared" si="314"/>
        <v>0</v>
      </c>
      <c r="V1263" s="280">
        <v>1</v>
      </c>
      <c r="W1263" s="137"/>
      <c r="X1263" s="214"/>
      <c r="Y1263" s="74"/>
      <c r="Z1263" s="177"/>
    </row>
    <row r="1264" spans="1:26" s="44" customFormat="1" ht="12.75" customHeight="1">
      <c r="A1264" s="309" t="s">
        <v>2371</v>
      </c>
      <c r="B1264" s="310"/>
      <c r="C1264" s="310"/>
      <c r="D1264" s="311">
        <v>5999100024267</v>
      </c>
      <c r="E1264" s="318">
        <v>91114060100</v>
      </c>
      <c r="F1264" s="315">
        <v>6109100000</v>
      </c>
      <c r="G1264" s="129" t="s">
        <v>89</v>
      </c>
      <c r="H1264" s="92" t="s">
        <v>67</v>
      </c>
      <c r="I1264" s="347" t="s">
        <v>898</v>
      </c>
      <c r="J1264" s="106" t="s">
        <v>61</v>
      </c>
      <c r="K1264" s="80" t="s">
        <v>895</v>
      </c>
      <c r="L1264" s="77">
        <v>1</v>
      </c>
      <c r="M1264" s="206">
        <v>8.8921249315068511</v>
      </c>
      <c r="N1264" s="76"/>
      <c r="O1264" s="197">
        <f t="shared" si="337"/>
        <v>377.02609709589052</v>
      </c>
      <c r="P1264" s="174">
        <v>1.5</v>
      </c>
      <c r="Q1264" s="174">
        <f t="shared" si="335"/>
        <v>10.670549917808222</v>
      </c>
      <c r="R1264" s="173">
        <f t="shared" si="317"/>
        <v>565.5391456438357</v>
      </c>
      <c r="S1264" s="173">
        <f t="shared" si="338"/>
        <v>188.51304854794517</v>
      </c>
      <c r="T1264" s="153"/>
      <c r="U1264" s="142">
        <f t="shared" si="314"/>
        <v>0</v>
      </c>
      <c r="V1264" s="280">
        <v>1</v>
      </c>
      <c r="W1264" s="137"/>
      <c r="X1264" s="214"/>
      <c r="Y1264" s="74"/>
      <c r="Z1264" s="177"/>
    </row>
    <row r="1265" spans="1:26" s="44" customFormat="1" ht="12.75" customHeight="1">
      <c r="A1265" s="309" t="s">
        <v>2372</v>
      </c>
      <c r="B1265" s="310"/>
      <c r="C1265" s="310"/>
      <c r="D1265" s="311">
        <v>5999100024274</v>
      </c>
      <c r="E1265" s="318">
        <v>91115010100</v>
      </c>
      <c r="F1265" s="315">
        <v>6109100000</v>
      </c>
      <c r="G1265" s="129" t="s">
        <v>89</v>
      </c>
      <c r="H1265" s="92" t="s">
        <v>67</v>
      </c>
      <c r="I1265" s="347" t="s">
        <v>899</v>
      </c>
      <c r="J1265" s="106" t="s">
        <v>112</v>
      </c>
      <c r="K1265" s="80" t="s">
        <v>895</v>
      </c>
      <c r="L1265" s="77">
        <v>1</v>
      </c>
      <c r="M1265" s="206">
        <v>8.8921249315068511</v>
      </c>
      <c r="N1265" s="76"/>
      <c r="O1265" s="197">
        <f t="shared" si="337"/>
        <v>377.02609709589052</v>
      </c>
      <c r="P1265" s="174">
        <v>1.5</v>
      </c>
      <c r="Q1265" s="174">
        <f t="shared" si="335"/>
        <v>10.670549917808222</v>
      </c>
      <c r="R1265" s="173">
        <f t="shared" si="317"/>
        <v>565.5391456438357</v>
      </c>
      <c r="S1265" s="173">
        <f t="shared" si="338"/>
        <v>188.51304854794517</v>
      </c>
      <c r="T1265" s="153"/>
      <c r="U1265" s="142">
        <f t="shared" si="314"/>
        <v>0</v>
      </c>
      <c r="V1265" s="280">
        <v>2</v>
      </c>
      <c r="W1265" s="137"/>
      <c r="X1265" s="214"/>
      <c r="Y1265" s="74"/>
      <c r="Z1265" s="177"/>
    </row>
    <row r="1266" spans="1:26" s="44" customFormat="1" ht="12.75" customHeight="1">
      <c r="A1266" s="309" t="s">
        <v>2373</v>
      </c>
      <c r="B1266" s="310"/>
      <c r="C1266" s="310"/>
      <c r="D1266" s="311">
        <v>5999100024281</v>
      </c>
      <c r="E1266" s="318">
        <v>91115020100</v>
      </c>
      <c r="F1266" s="315">
        <v>6109100000</v>
      </c>
      <c r="G1266" s="129" t="s">
        <v>89</v>
      </c>
      <c r="H1266" s="92" t="s">
        <v>67</v>
      </c>
      <c r="I1266" s="347" t="s">
        <v>899</v>
      </c>
      <c r="J1266" s="106" t="s">
        <v>23</v>
      </c>
      <c r="K1266" s="80" t="s">
        <v>895</v>
      </c>
      <c r="L1266" s="77">
        <v>1</v>
      </c>
      <c r="M1266" s="206">
        <v>8.8921249315068511</v>
      </c>
      <c r="N1266" s="76"/>
      <c r="O1266" s="197">
        <f t="shared" si="337"/>
        <v>377.02609709589052</v>
      </c>
      <c r="P1266" s="174">
        <v>1.5</v>
      </c>
      <c r="Q1266" s="174">
        <f t="shared" si="335"/>
        <v>10.670549917808222</v>
      </c>
      <c r="R1266" s="173">
        <f t="shared" si="317"/>
        <v>565.5391456438357</v>
      </c>
      <c r="S1266" s="173">
        <f t="shared" si="338"/>
        <v>188.51304854794517</v>
      </c>
      <c r="T1266" s="153"/>
      <c r="U1266" s="142">
        <f t="shared" si="314"/>
        <v>0</v>
      </c>
      <c r="V1266" s="280">
        <v>2</v>
      </c>
      <c r="W1266" s="137"/>
      <c r="X1266" s="214"/>
      <c r="Y1266" s="74"/>
      <c r="Z1266" s="177"/>
    </row>
    <row r="1267" spans="1:26" s="44" customFormat="1" ht="12.75" customHeight="1">
      <c r="A1267" s="309" t="s">
        <v>2374</v>
      </c>
      <c r="B1267" s="310"/>
      <c r="C1267" s="310"/>
      <c r="D1267" s="311">
        <v>5999100024298</v>
      </c>
      <c r="E1267" s="318">
        <v>91115030100</v>
      </c>
      <c r="F1267" s="315">
        <v>6109100000</v>
      </c>
      <c r="G1267" s="129" t="s">
        <v>89</v>
      </c>
      <c r="H1267" s="92" t="s">
        <v>67</v>
      </c>
      <c r="I1267" s="347" t="s">
        <v>899</v>
      </c>
      <c r="J1267" s="106" t="s">
        <v>24</v>
      </c>
      <c r="K1267" s="80" t="s">
        <v>895</v>
      </c>
      <c r="L1267" s="77">
        <v>1</v>
      </c>
      <c r="M1267" s="206">
        <v>8.8921249315068511</v>
      </c>
      <c r="N1267" s="76"/>
      <c r="O1267" s="197">
        <f t="shared" si="337"/>
        <v>377.02609709589052</v>
      </c>
      <c r="P1267" s="174">
        <v>1.5</v>
      </c>
      <c r="Q1267" s="174">
        <f t="shared" si="335"/>
        <v>10.670549917808222</v>
      </c>
      <c r="R1267" s="173">
        <f t="shared" si="317"/>
        <v>565.5391456438357</v>
      </c>
      <c r="S1267" s="173">
        <f t="shared" si="338"/>
        <v>188.51304854794517</v>
      </c>
      <c r="T1267" s="153"/>
      <c r="U1267" s="142">
        <f t="shared" si="314"/>
        <v>0</v>
      </c>
      <c r="V1267" s="280">
        <v>2</v>
      </c>
      <c r="W1267" s="137"/>
      <c r="X1267" s="214"/>
      <c r="Y1267" s="74"/>
      <c r="Z1267" s="177"/>
    </row>
    <row r="1268" spans="1:26" s="44" customFormat="1" ht="12.75" customHeight="1">
      <c r="A1268" s="309" t="s">
        <v>2375</v>
      </c>
      <c r="B1268" s="310"/>
      <c r="C1268" s="310"/>
      <c r="D1268" s="311">
        <v>5999100024304</v>
      </c>
      <c r="E1268" s="318">
        <v>91115040100</v>
      </c>
      <c r="F1268" s="315">
        <v>6109100000</v>
      </c>
      <c r="G1268" s="129" t="s">
        <v>89</v>
      </c>
      <c r="H1268" s="92" t="s">
        <v>67</v>
      </c>
      <c r="I1268" s="347" t="s">
        <v>899</v>
      </c>
      <c r="J1268" s="106" t="s">
        <v>25</v>
      </c>
      <c r="K1268" s="80" t="s">
        <v>895</v>
      </c>
      <c r="L1268" s="77">
        <v>1</v>
      </c>
      <c r="M1268" s="206">
        <v>8.8921249315068511</v>
      </c>
      <c r="N1268" s="76"/>
      <c r="O1268" s="197">
        <f t="shared" si="337"/>
        <v>377.02609709589052</v>
      </c>
      <c r="P1268" s="174">
        <v>1.5</v>
      </c>
      <c r="Q1268" s="174">
        <f t="shared" si="335"/>
        <v>10.670549917808222</v>
      </c>
      <c r="R1268" s="173">
        <f t="shared" si="317"/>
        <v>565.5391456438357</v>
      </c>
      <c r="S1268" s="173">
        <f t="shared" si="338"/>
        <v>188.51304854794517</v>
      </c>
      <c r="T1268" s="153"/>
      <c r="U1268" s="142">
        <f t="shared" si="314"/>
        <v>0</v>
      </c>
      <c r="V1268" s="280">
        <v>2</v>
      </c>
      <c r="W1268" s="137"/>
      <c r="X1268" s="214"/>
      <c r="Y1268" s="74"/>
      <c r="Z1268" s="177"/>
    </row>
    <row r="1269" spans="1:26" s="44" customFormat="1" ht="12.75" customHeight="1">
      <c r="A1269" s="309" t="s">
        <v>2376</v>
      </c>
      <c r="B1269" s="310"/>
      <c r="C1269" s="310"/>
      <c r="D1269" s="311">
        <v>5999100024311</v>
      </c>
      <c r="E1269" s="318">
        <v>91115050100</v>
      </c>
      <c r="F1269" s="315">
        <v>6109100000</v>
      </c>
      <c r="G1269" s="129" t="s">
        <v>89</v>
      </c>
      <c r="H1269" s="92" t="s">
        <v>67</v>
      </c>
      <c r="I1269" s="347" t="s">
        <v>899</v>
      </c>
      <c r="J1269" s="106" t="s">
        <v>26</v>
      </c>
      <c r="K1269" s="80" t="s">
        <v>895</v>
      </c>
      <c r="L1269" s="77">
        <v>1</v>
      </c>
      <c r="M1269" s="206">
        <v>8.8921249315068511</v>
      </c>
      <c r="N1269" s="76"/>
      <c r="O1269" s="197">
        <f t="shared" si="337"/>
        <v>377.02609709589052</v>
      </c>
      <c r="P1269" s="174">
        <v>1.5</v>
      </c>
      <c r="Q1269" s="174">
        <f t="shared" si="335"/>
        <v>10.670549917808222</v>
      </c>
      <c r="R1269" s="173">
        <f t="shared" si="317"/>
        <v>565.5391456438357</v>
      </c>
      <c r="S1269" s="173">
        <f t="shared" si="338"/>
        <v>188.51304854794517</v>
      </c>
      <c r="T1269" s="153"/>
      <c r="U1269" s="142">
        <f t="shared" si="314"/>
        <v>0</v>
      </c>
      <c r="V1269" s="280">
        <v>1</v>
      </c>
      <c r="W1269" s="137"/>
      <c r="X1269" s="214"/>
      <c r="Y1269" s="74"/>
      <c r="Z1269" s="177"/>
    </row>
    <row r="1270" spans="1:26" s="44" customFormat="1" ht="12.75" customHeight="1">
      <c r="A1270" s="309" t="s">
        <v>2377</v>
      </c>
      <c r="B1270" s="310"/>
      <c r="C1270" s="310"/>
      <c r="D1270" s="311">
        <v>5999100024328</v>
      </c>
      <c r="E1270" s="318">
        <v>91116010100</v>
      </c>
      <c r="F1270" s="315">
        <v>6109100000</v>
      </c>
      <c r="G1270" s="129" t="s">
        <v>89</v>
      </c>
      <c r="H1270" s="92" t="s">
        <v>67</v>
      </c>
      <c r="I1270" s="347" t="s">
        <v>900</v>
      </c>
      <c r="J1270" s="106" t="s">
        <v>23</v>
      </c>
      <c r="K1270" s="80" t="s">
        <v>896</v>
      </c>
      <c r="L1270" s="77">
        <v>1</v>
      </c>
      <c r="M1270" s="206">
        <v>13.789071780821917</v>
      </c>
      <c r="N1270" s="76"/>
      <c r="O1270" s="197">
        <f t="shared" si="337"/>
        <v>584.65664350684926</v>
      </c>
      <c r="P1270" s="174">
        <v>1.35</v>
      </c>
      <c r="Q1270" s="174">
        <f t="shared" si="335"/>
        <v>14.892197523287672</v>
      </c>
      <c r="R1270" s="173">
        <f t="shared" si="317"/>
        <v>789.28646873424668</v>
      </c>
      <c r="S1270" s="173">
        <f t="shared" si="338"/>
        <v>204.62982522739742</v>
      </c>
      <c r="T1270" s="153"/>
      <c r="U1270" s="142">
        <f t="shared" ref="U1270:U1339" si="339">O1270*T1270</f>
        <v>0</v>
      </c>
      <c r="V1270" s="280">
        <v>3</v>
      </c>
      <c r="W1270" s="137"/>
      <c r="X1270" s="214"/>
      <c r="Y1270" s="74"/>
      <c r="Z1270" s="177"/>
    </row>
    <row r="1271" spans="1:26" s="44" customFormat="1" ht="12.75" customHeight="1">
      <c r="A1271" s="309" t="s">
        <v>2378</v>
      </c>
      <c r="B1271" s="310"/>
      <c r="C1271" s="310"/>
      <c r="D1271" s="311">
        <v>5999100024335</v>
      </c>
      <c r="E1271" s="318">
        <v>91116020100</v>
      </c>
      <c r="F1271" s="315">
        <v>6109100000</v>
      </c>
      <c r="G1271" s="129" t="s">
        <v>89</v>
      </c>
      <c r="H1271" s="92" t="s">
        <v>67</v>
      </c>
      <c r="I1271" s="347" t="s">
        <v>900</v>
      </c>
      <c r="J1271" s="106" t="s">
        <v>24</v>
      </c>
      <c r="K1271" s="80" t="s">
        <v>896</v>
      </c>
      <c r="L1271" s="77">
        <v>1</v>
      </c>
      <c r="M1271" s="206">
        <v>13.789071780821917</v>
      </c>
      <c r="N1271" s="76"/>
      <c r="O1271" s="197">
        <f t="shared" si="337"/>
        <v>584.65664350684926</v>
      </c>
      <c r="P1271" s="174">
        <v>1.35</v>
      </c>
      <c r="Q1271" s="174">
        <f t="shared" si="335"/>
        <v>14.892197523287672</v>
      </c>
      <c r="R1271" s="173">
        <f t="shared" si="317"/>
        <v>789.28646873424668</v>
      </c>
      <c r="S1271" s="173">
        <f t="shared" si="338"/>
        <v>204.62982522739742</v>
      </c>
      <c r="T1271" s="153"/>
      <c r="U1271" s="142">
        <f t="shared" si="339"/>
        <v>0</v>
      </c>
      <c r="V1271" s="280">
        <v>1</v>
      </c>
      <c r="W1271" s="137"/>
      <c r="X1271" s="214"/>
      <c r="Y1271" s="74"/>
      <c r="Z1271" s="177"/>
    </row>
    <row r="1272" spans="1:26" s="44" customFormat="1" ht="12.75" customHeight="1">
      <c r="A1272" s="309" t="s">
        <v>2379</v>
      </c>
      <c r="B1272" s="310"/>
      <c r="C1272" s="310"/>
      <c r="D1272" s="311">
        <v>5999100024342</v>
      </c>
      <c r="E1272" s="318">
        <v>91116030100</v>
      </c>
      <c r="F1272" s="315">
        <v>6109100000</v>
      </c>
      <c r="G1272" s="129" t="s">
        <v>89</v>
      </c>
      <c r="H1272" s="92" t="s">
        <v>67</v>
      </c>
      <c r="I1272" s="347" t="s">
        <v>900</v>
      </c>
      <c r="J1272" s="106" t="s">
        <v>25</v>
      </c>
      <c r="K1272" s="80" t="s">
        <v>896</v>
      </c>
      <c r="L1272" s="77">
        <v>1</v>
      </c>
      <c r="M1272" s="206">
        <v>13.789071780821917</v>
      </c>
      <c r="N1272" s="76"/>
      <c r="O1272" s="197">
        <f t="shared" si="337"/>
        <v>584.65664350684926</v>
      </c>
      <c r="P1272" s="174">
        <v>1.35</v>
      </c>
      <c r="Q1272" s="174">
        <f t="shared" si="335"/>
        <v>14.892197523287672</v>
      </c>
      <c r="R1272" s="173">
        <f t="shared" si="317"/>
        <v>789.28646873424668</v>
      </c>
      <c r="S1272" s="173">
        <f t="shared" si="338"/>
        <v>204.62982522739742</v>
      </c>
      <c r="T1272" s="153"/>
      <c r="U1272" s="142">
        <f t="shared" si="339"/>
        <v>0</v>
      </c>
      <c r="V1272" s="280">
        <v>2</v>
      </c>
      <c r="W1272" s="137"/>
      <c r="X1272" s="214"/>
      <c r="Y1272" s="74"/>
      <c r="Z1272" s="177"/>
    </row>
    <row r="1273" spans="1:26" s="44" customFormat="1" ht="12.75" customHeight="1">
      <c r="A1273" s="309" t="s">
        <v>2380</v>
      </c>
      <c r="B1273" s="310"/>
      <c r="C1273" s="310"/>
      <c r="D1273" s="311">
        <v>5999100024366</v>
      </c>
      <c r="E1273" s="318">
        <v>91116050100</v>
      </c>
      <c r="F1273" s="315">
        <v>6109100000</v>
      </c>
      <c r="G1273" s="129" t="s">
        <v>89</v>
      </c>
      <c r="H1273" s="92" t="s">
        <v>67</v>
      </c>
      <c r="I1273" s="347" t="s">
        <v>900</v>
      </c>
      <c r="J1273" s="106" t="s">
        <v>80</v>
      </c>
      <c r="K1273" s="80" t="s">
        <v>896</v>
      </c>
      <c r="L1273" s="77">
        <v>1</v>
      </c>
      <c r="M1273" s="206">
        <v>13.789071780821917</v>
      </c>
      <c r="N1273" s="76"/>
      <c r="O1273" s="197">
        <f t="shared" si="337"/>
        <v>584.65664350684926</v>
      </c>
      <c r="P1273" s="174">
        <v>1.35</v>
      </c>
      <c r="Q1273" s="174">
        <f t="shared" si="335"/>
        <v>14.892197523287672</v>
      </c>
      <c r="R1273" s="173">
        <f t="shared" ref="R1273:R1332" si="340">Q1273*53</f>
        <v>789.28646873424668</v>
      </c>
      <c r="S1273" s="173">
        <f t="shared" si="338"/>
        <v>204.62982522739742</v>
      </c>
      <c r="T1273" s="153"/>
      <c r="U1273" s="142">
        <f t="shared" si="339"/>
        <v>0</v>
      </c>
      <c r="V1273" s="280">
        <v>2</v>
      </c>
      <c r="W1273" s="137"/>
      <c r="X1273" s="214"/>
      <c r="Y1273" s="74"/>
      <c r="Z1273" s="177"/>
    </row>
    <row r="1274" spans="1:26" s="44" customFormat="1" ht="12.75" customHeight="1">
      <c r="A1274" s="309" t="s">
        <v>2381</v>
      </c>
      <c r="B1274" s="310"/>
      <c r="C1274" s="310"/>
      <c r="D1274" s="311">
        <v>5999100024380</v>
      </c>
      <c r="E1274" s="318">
        <v>91117010100</v>
      </c>
      <c r="F1274" s="315">
        <v>6109100000</v>
      </c>
      <c r="G1274" s="129" t="s">
        <v>89</v>
      </c>
      <c r="H1274" s="92" t="s">
        <v>67</v>
      </c>
      <c r="I1274" s="347" t="s">
        <v>901</v>
      </c>
      <c r="J1274" s="106" t="s">
        <v>112</v>
      </c>
      <c r="K1274" s="80" t="s">
        <v>896</v>
      </c>
      <c r="L1274" s="77">
        <v>1</v>
      </c>
      <c r="M1274" s="206">
        <v>13.789071780821917</v>
      </c>
      <c r="N1274" s="76"/>
      <c r="O1274" s="197">
        <f t="shared" si="337"/>
        <v>584.65664350684926</v>
      </c>
      <c r="P1274" s="174">
        <v>1.35</v>
      </c>
      <c r="Q1274" s="174">
        <f t="shared" si="335"/>
        <v>14.892197523287672</v>
      </c>
      <c r="R1274" s="173">
        <f t="shared" si="340"/>
        <v>789.28646873424668</v>
      </c>
      <c r="S1274" s="173">
        <f t="shared" si="338"/>
        <v>204.62982522739742</v>
      </c>
      <c r="T1274" s="153"/>
      <c r="U1274" s="142">
        <f t="shared" si="339"/>
        <v>0</v>
      </c>
      <c r="V1274" s="280">
        <v>1</v>
      </c>
      <c r="W1274" s="137"/>
      <c r="X1274" s="214"/>
      <c r="Y1274" s="74"/>
      <c r="Z1274" s="177"/>
    </row>
    <row r="1275" spans="1:26" s="44" customFormat="1" ht="12.75" customHeight="1">
      <c r="A1275" s="309" t="s">
        <v>2382</v>
      </c>
      <c r="B1275" s="310"/>
      <c r="C1275" s="310"/>
      <c r="D1275" s="311">
        <v>5999100024397</v>
      </c>
      <c r="E1275" s="318">
        <v>91117020100</v>
      </c>
      <c r="F1275" s="315">
        <v>6109100000</v>
      </c>
      <c r="G1275" s="129" t="s">
        <v>89</v>
      </c>
      <c r="H1275" s="92" t="s">
        <v>67</v>
      </c>
      <c r="I1275" s="347" t="s">
        <v>901</v>
      </c>
      <c r="J1275" s="106" t="s">
        <v>23</v>
      </c>
      <c r="K1275" s="80" t="s">
        <v>896</v>
      </c>
      <c r="L1275" s="77">
        <v>1</v>
      </c>
      <c r="M1275" s="206">
        <v>13.789071780821917</v>
      </c>
      <c r="N1275" s="76"/>
      <c r="O1275" s="197">
        <f t="shared" si="337"/>
        <v>584.65664350684926</v>
      </c>
      <c r="P1275" s="174">
        <v>1.35</v>
      </c>
      <c r="Q1275" s="174">
        <f t="shared" ref="Q1275:Q1300" si="341">M1275*0.8*P1275</f>
        <v>14.892197523287672</v>
      </c>
      <c r="R1275" s="173">
        <f t="shared" si="340"/>
        <v>789.28646873424668</v>
      </c>
      <c r="S1275" s="173">
        <f t="shared" si="338"/>
        <v>204.62982522739742</v>
      </c>
      <c r="T1275" s="153"/>
      <c r="U1275" s="142">
        <f t="shared" si="339"/>
        <v>0</v>
      </c>
      <c r="V1275" s="280">
        <v>2</v>
      </c>
      <c r="W1275" s="137"/>
      <c r="X1275" s="214"/>
      <c r="Y1275" s="74"/>
      <c r="Z1275" s="177"/>
    </row>
    <row r="1276" spans="1:26" s="44" customFormat="1" ht="12.75" customHeight="1">
      <c r="A1276" s="309" t="s">
        <v>2383</v>
      </c>
      <c r="B1276" s="310"/>
      <c r="C1276" s="310"/>
      <c r="D1276" s="311">
        <v>5999100024403</v>
      </c>
      <c r="E1276" s="318">
        <v>91117030100</v>
      </c>
      <c r="F1276" s="315">
        <v>6109100000</v>
      </c>
      <c r="G1276" s="129" t="s">
        <v>89</v>
      </c>
      <c r="H1276" s="92" t="s">
        <v>67</v>
      </c>
      <c r="I1276" s="347" t="s">
        <v>901</v>
      </c>
      <c r="J1276" s="106" t="s">
        <v>24</v>
      </c>
      <c r="K1276" s="80" t="s">
        <v>896</v>
      </c>
      <c r="L1276" s="77">
        <v>1</v>
      </c>
      <c r="M1276" s="206">
        <v>13.789071780821917</v>
      </c>
      <c r="N1276" s="76"/>
      <c r="O1276" s="197">
        <f t="shared" si="337"/>
        <v>584.65664350684926</v>
      </c>
      <c r="P1276" s="174">
        <v>1.35</v>
      </c>
      <c r="Q1276" s="174">
        <f t="shared" si="341"/>
        <v>14.892197523287672</v>
      </c>
      <c r="R1276" s="173">
        <f t="shared" si="340"/>
        <v>789.28646873424668</v>
      </c>
      <c r="S1276" s="173">
        <f t="shared" si="338"/>
        <v>204.62982522739742</v>
      </c>
      <c r="T1276" s="153"/>
      <c r="U1276" s="142">
        <f t="shared" si="339"/>
        <v>0</v>
      </c>
      <c r="V1276" s="280">
        <v>1</v>
      </c>
      <c r="W1276" s="137"/>
      <c r="X1276" s="214"/>
      <c r="Y1276" s="74"/>
      <c r="Z1276" s="177"/>
    </row>
    <row r="1277" spans="1:26" s="44" customFormat="1" ht="12.75" customHeight="1">
      <c r="A1277" s="309" t="s">
        <v>2384</v>
      </c>
      <c r="B1277" s="310"/>
      <c r="C1277" s="310"/>
      <c r="D1277" s="311">
        <v>5999100024410</v>
      </c>
      <c r="E1277" s="318">
        <v>91117040100</v>
      </c>
      <c r="F1277" s="315">
        <v>6109100000</v>
      </c>
      <c r="G1277" s="129" t="s">
        <v>89</v>
      </c>
      <c r="H1277" s="92" t="s">
        <v>67</v>
      </c>
      <c r="I1277" s="347" t="s">
        <v>901</v>
      </c>
      <c r="J1277" s="106" t="s">
        <v>25</v>
      </c>
      <c r="K1277" s="80" t="s">
        <v>896</v>
      </c>
      <c r="L1277" s="77">
        <v>1</v>
      </c>
      <c r="M1277" s="206">
        <v>13.789071780821917</v>
      </c>
      <c r="N1277" s="76"/>
      <c r="O1277" s="197">
        <f t="shared" si="337"/>
        <v>584.65664350684926</v>
      </c>
      <c r="P1277" s="174">
        <v>1.35</v>
      </c>
      <c r="Q1277" s="174">
        <f t="shared" si="341"/>
        <v>14.892197523287672</v>
      </c>
      <c r="R1277" s="173">
        <f t="shared" si="340"/>
        <v>789.28646873424668</v>
      </c>
      <c r="S1277" s="173">
        <f t="shared" si="338"/>
        <v>204.62982522739742</v>
      </c>
      <c r="T1277" s="153"/>
      <c r="U1277" s="142">
        <f t="shared" si="339"/>
        <v>0</v>
      </c>
      <c r="V1277" s="280">
        <v>1</v>
      </c>
      <c r="W1277" s="137"/>
      <c r="X1277" s="214"/>
      <c r="Y1277" s="74"/>
      <c r="Z1277" s="177"/>
    </row>
    <row r="1278" spans="1:26" s="44" customFormat="1" ht="12.75" customHeight="1">
      <c r="A1278" s="309" t="s">
        <v>2385</v>
      </c>
      <c r="B1278" s="310"/>
      <c r="C1278" s="310"/>
      <c r="D1278" s="311">
        <v>5999100024427</v>
      </c>
      <c r="E1278" s="318">
        <v>91117050100</v>
      </c>
      <c r="F1278" s="315">
        <v>6109100000</v>
      </c>
      <c r="G1278" s="129" t="s">
        <v>89</v>
      </c>
      <c r="H1278" s="92" t="s">
        <v>67</v>
      </c>
      <c r="I1278" s="347" t="s">
        <v>901</v>
      </c>
      <c r="J1278" s="106" t="s">
        <v>26</v>
      </c>
      <c r="K1278" s="80" t="s">
        <v>896</v>
      </c>
      <c r="L1278" s="77">
        <v>1</v>
      </c>
      <c r="M1278" s="206">
        <v>13.789071780821917</v>
      </c>
      <c r="N1278" s="76"/>
      <c r="O1278" s="197">
        <f t="shared" si="337"/>
        <v>584.65664350684926</v>
      </c>
      <c r="P1278" s="174">
        <v>1.35</v>
      </c>
      <c r="Q1278" s="174">
        <f t="shared" si="341"/>
        <v>14.892197523287672</v>
      </c>
      <c r="R1278" s="173">
        <f t="shared" si="340"/>
        <v>789.28646873424668</v>
      </c>
      <c r="S1278" s="173">
        <f t="shared" si="338"/>
        <v>204.62982522739742</v>
      </c>
      <c r="T1278" s="153"/>
      <c r="U1278" s="142">
        <f t="shared" si="339"/>
        <v>0</v>
      </c>
      <c r="V1278" s="280">
        <v>1</v>
      </c>
      <c r="W1278" s="137"/>
      <c r="X1278" s="214"/>
      <c r="Y1278" s="74"/>
      <c r="Z1278" s="177"/>
    </row>
    <row r="1279" spans="1:26" s="44" customFormat="1" ht="12.75" customHeight="1">
      <c r="A1279" s="309" t="s">
        <v>2386</v>
      </c>
      <c r="B1279" s="310"/>
      <c r="C1279" s="310"/>
      <c r="D1279" s="311">
        <v>5999100024434</v>
      </c>
      <c r="E1279" s="318">
        <v>91118010100</v>
      </c>
      <c r="F1279" s="315">
        <v>6109100000</v>
      </c>
      <c r="G1279" s="129" t="s">
        <v>89</v>
      </c>
      <c r="H1279" s="92" t="s">
        <v>67</v>
      </c>
      <c r="I1279" s="347" t="s">
        <v>902</v>
      </c>
      <c r="J1279" s="106" t="s">
        <v>23</v>
      </c>
      <c r="K1279" s="80" t="s">
        <v>522</v>
      </c>
      <c r="L1279" s="77">
        <v>1</v>
      </c>
      <c r="M1279" s="206">
        <v>13.789071780821917</v>
      </c>
      <c r="N1279" s="76"/>
      <c r="O1279" s="197">
        <f t="shared" si="337"/>
        <v>584.65664350684926</v>
      </c>
      <c r="P1279" s="174">
        <v>1.35</v>
      </c>
      <c r="Q1279" s="174">
        <f t="shared" si="341"/>
        <v>14.892197523287672</v>
      </c>
      <c r="R1279" s="173">
        <f t="shared" si="340"/>
        <v>789.28646873424668</v>
      </c>
      <c r="S1279" s="173">
        <f t="shared" si="338"/>
        <v>204.62982522739742</v>
      </c>
      <c r="T1279" s="153"/>
      <c r="U1279" s="142">
        <f t="shared" si="339"/>
        <v>0</v>
      </c>
      <c r="V1279" s="280">
        <v>1</v>
      </c>
      <c r="W1279" s="137"/>
      <c r="X1279" s="214"/>
      <c r="Y1279" s="74"/>
      <c r="Z1279" s="177"/>
    </row>
    <row r="1280" spans="1:26" s="44" customFormat="1" ht="12.75" customHeight="1">
      <c r="A1280" s="309" t="s">
        <v>2387</v>
      </c>
      <c r="B1280" s="310"/>
      <c r="C1280" s="310"/>
      <c r="D1280" s="311">
        <v>5999100024441</v>
      </c>
      <c r="E1280" s="318">
        <v>91118020100</v>
      </c>
      <c r="F1280" s="315">
        <v>6109100000</v>
      </c>
      <c r="G1280" s="129" t="s">
        <v>89</v>
      </c>
      <c r="H1280" s="92" t="s">
        <v>67</v>
      </c>
      <c r="I1280" s="347" t="s">
        <v>902</v>
      </c>
      <c r="J1280" s="106" t="s">
        <v>24</v>
      </c>
      <c r="K1280" s="80" t="s">
        <v>522</v>
      </c>
      <c r="L1280" s="77">
        <v>1</v>
      </c>
      <c r="M1280" s="206">
        <v>13.789071780821917</v>
      </c>
      <c r="N1280" s="76"/>
      <c r="O1280" s="197">
        <f t="shared" si="337"/>
        <v>584.65664350684926</v>
      </c>
      <c r="P1280" s="174">
        <v>1.35</v>
      </c>
      <c r="Q1280" s="174">
        <f t="shared" si="341"/>
        <v>14.892197523287672</v>
      </c>
      <c r="R1280" s="173">
        <f t="shared" si="340"/>
        <v>789.28646873424668</v>
      </c>
      <c r="S1280" s="173">
        <f t="shared" si="338"/>
        <v>204.62982522739742</v>
      </c>
      <c r="T1280" s="153"/>
      <c r="U1280" s="142">
        <f t="shared" si="339"/>
        <v>0</v>
      </c>
      <c r="V1280" s="280">
        <v>1</v>
      </c>
      <c r="W1280" s="137"/>
      <c r="X1280" s="214"/>
      <c r="Y1280" s="74"/>
      <c r="Z1280" s="177"/>
    </row>
    <row r="1281" spans="1:26" s="44" customFormat="1" ht="12.75" customHeight="1">
      <c r="A1281" s="309" t="s">
        <v>2388</v>
      </c>
      <c r="B1281" s="310"/>
      <c r="C1281" s="310"/>
      <c r="D1281" s="311">
        <v>5999100024489</v>
      </c>
      <c r="E1281" s="318">
        <v>91118060100</v>
      </c>
      <c r="F1281" s="315">
        <v>6109100000</v>
      </c>
      <c r="G1281" s="129" t="s">
        <v>89</v>
      </c>
      <c r="H1281" s="92" t="s">
        <v>67</v>
      </c>
      <c r="I1281" s="347" t="s">
        <v>902</v>
      </c>
      <c r="J1281" s="106" t="s">
        <v>61</v>
      </c>
      <c r="K1281" s="80" t="s">
        <v>522</v>
      </c>
      <c r="L1281" s="77">
        <v>1</v>
      </c>
      <c r="M1281" s="206">
        <v>13.789071780821917</v>
      </c>
      <c r="N1281" s="76"/>
      <c r="O1281" s="197">
        <f t="shared" si="337"/>
        <v>584.65664350684926</v>
      </c>
      <c r="P1281" s="174">
        <v>1.35</v>
      </c>
      <c r="Q1281" s="174">
        <f t="shared" si="341"/>
        <v>14.892197523287672</v>
      </c>
      <c r="R1281" s="173">
        <f t="shared" si="340"/>
        <v>789.28646873424668</v>
      </c>
      <c r="S1281" s="173">
        <f t="shared" si="338"/>
        <v>204.62982522739742</v>
      </c>
      <c r="T1281" s="153"/>
      <c r="U1281" s="142">
        <f t="shared" si="339"/>
        <v>0</v>
      </c>
      <c r="V1281" s="280">
        <v>2</v>
      </c>
      <c r="W1281" s="137"/>
      <c r="X1281" s="214"/>
      <c r="Y1281" s="74"/>
      <c r="Z1281" s="177"/>
    </row>
    <row r="1282" spans="1:26" s="44" customFormat="1" ht="12.75" customHeight="1">
      <c r="A1282" s="309" t="s">
        <v>2389</v>
      </c>
      <c r="B1282" s="310"/>
      <c r="C1282" s="310"/>
      <c r="D1282" s="311">
        <v>5999100024496</v>
      </c>
      <c r="E1282" s="318">
        <v>91119010100</v>
      </c>
      <c r="F1282" s="315">
        <v>6109100000</v>
      </c>
      <c r="G1282" s="129" t="s">
        <v>89</v>
      </c>
      <c r="H1282" s="92" t="s">
        <v>67</v>
      </c>
      <c r="I1282" s="347" t="s">
        <v>903</v>
      </c>
      <c r="J1282" s="106" t="s">
        <v>112</v>
      </c>
      <c r="K1282" s="80" t="s">
        <v>522</v>
      </c>
      <c r="L1282" s="77">
        <v>1</v>
      </c>
      <c r="M1282" s="206">
        <v>13.789071780821917</v>
      </c>
      <c r="N1282" s="76"/>
      <c r="O1282" s="197">
        <f t="shared" si="337"/>
        <v>584.65664350684926</v>
      </c>
      <c r="P1282" s="174">
        <v>1.35</v>
      </c>
      <c r="Q1282" s="174">
        <f t="shared" si="341"/>
        <v>14.892197523287672</v>
      </c>
      <c r="R1282" s="173">
        <f t="shared" si="340"/>
        <v>789.28646873424668</v>
      </c>
      <c r="S1282" s="173">
        <f t="shared" si="338"/>
        <v>204.62982522739742</v>
      </c>
      <c r="T1282" s="153"/>
      <c r="U1282" s="142">
        <f t="shared" si="339"/>
        <v>0</v>
      </c>
      <c r="V1282" s="280">
        <v>1</v>
      </c>
      <c r="W1282" s="137"/>
      <c r="X1282" s="214"/>
      <c r="Y1282" s="74"/>
      <c r="Z1282" s="177"/>
    </row>
    <row r="1283" spans="1:26" s="44" customFormat="1" ht="12.75" customHeight="1">
      <c r="A1283" s="309" t="s">
        <v>2390</v>
      </c>
      <c r="B1283" s="310"/>
      <c r="C1283" s="310"/>
      <c r="D1283" s="311">
        <v>5999100024502</v>
      </c>
      <c r="E1283" s="318">
        <v>91119020100</v>
      </c>
      <c r="F1283" s="315">
        <v>6109100000</v>
      </c>
      <c r="G1283" s="129" t="s">
        <v>89</v>
      </c>
      <c r="H1283" s="92" t="s">
        <v>67</v>
      </c>
      <c r="I1283" s="347" t="s">
        <v>903</v>
      </c>
      <c r="J1283" s="106" t="s">
        <v>23</v>
      </c>
      <c r="K1283" s="80" t="s">
        <v>522</v>
      </c>
      <c r="L1283" s="77">
        <v>1</v>
      </c>
      <c r="M1283" s="206">
        <v>13.789071780821917</v>
      </c>
      <c r="N1283" s="76"/>
      <c r="O1283" s="197">
        <f t="shared" si="337"/>
        <v>584.65664350684926</v>
      </c>
      <c r="P1283" s="174">
        <v>1.35</v>
      </c>
      <c r="Q1283" s="174">
        <f t="shared" si="341"/>
        <v>14.892197523287672</v>
      </c>
      <c r="R1283" s="173">
        <f t="shared" si="340"/>
        <v>789.28646873424668</v>
      </c>
      <c r="S1283" s="173">
        <f t="shared" si="338"/>
        <v>204.62982522739742</v>
      </c>
      <c r="T1283" s="153"/>
      <c r="U1283" s="142">
        <f t="shared" si="339"/>
        <v>0</v>
      </c>
      <c r="V1283" s="280">
        <v>1</v>
      </c>
      <c r="W1283" s="137"/>
      <c r="X1283" s="214"/>
      <c r="Y1283" s="74"/>
      <c r="Z1283" s="177"/>
    </row>
    <row r="1284" spans="1:26" s="44" customFormat="1" ht="12.75" customHeight="1">
      <c r="A1284" s="309" t="s">
        <v>2391</v>
      </c>
      <c r="B1284" s="310"/>
      <c r="C1284" s="310"/>
      <c r="D1284" s="311">
        <v>5999100024519</v>
      </c>
      <c r="E1284" s="318">
        <v>91119030100</v>
      </c>
      <c r="F1284" s="315">
        <v>6109100000</v>
      </c>
      <c r="G1284" s="129" t="s">
        <v>89</v>
      </c>
      <c r="H1284" s="92" t="s">
        <v>67</v>
      </c>
      <c r="I1284" s="347" t="s">
        <v>903</v>
      </c>
      <c r="J1284" s="106" t="s">
        <v>24</v>
      </c>
      <c r="K1284" s="80" t="s">
        <v>522</v>
      </c>
      <c r="L1284" s="77">
        <v>1</v>
      </c>
      <c r="M1284" s="206">
        <v>13.789071780821917</v>
      </c>
      <c r="N1284" s="76"/>
      <c r="O1284" s="197">
        <f t="shared" si="337"/>
        <v>584.65664350684926</v>
      </c>
      <c r="P1284" s="174">
        <v>1.35</v>
      </c>
      <c r="Q1284" s="174">
        <f t="shared" si="341"/>
        <v>14.892197523287672</v>
      </c>
      <c r="R1284" s="173">
        <f t="shared" si="340"/>
        <v>789.28646873424668</v>
      </c>
      <c r="S1284" s="173">
        <f t="shared" si="338"/>
        <v>204.62982522739742</v>
      </c>
      <c r="T1284" s="153"/>
      <c r="U1284" s="142">
        <f t="shared" si="339"/>
        <v>0</v>
      </c>
      <c r="V1284" s="280">
        <v>2</v>
      </c>
      <c r="W1284" s="137"/>
      <c r="X1284" s="214"/>
      <c r="Y1284" s="74"/>
      <c r="Z1284" s="177"/>
    </row>
    <row r="1285" spans="1:26" s="44" customFormat="1" ht="12.75" customHeight="1">
      <c r="A1285" s="309" t="s">
        <v>2392</v>
      </c>
      <c r="B1285" s="310"/>
      <c r="C1285" s="310"/>
      <c r="D1285" s="311">
        <v>5999100024526</v>
      </c>
      <c r="E1285" s="318">
        <v>91119040100</v>
      </c>
      <c r="F1285" s="315">
        <v>6109100000</v>
      </c>
      <c r="G1285" s="129" t="s">
        <v>89</v>
      </c>
      <c r="H1285" s="92" t="s">
        <v>67</v>
      </c>
      <c r="I1285" s="347" t="s">
        <v>903</v>
      </c>
      <c r="J1285" s="106" t="s">
        <v>25</v>
      </c>
      <c r="K1285" s="80" t="s">
        <v>522</v>
      </c>
      <c r="L1285" s="77">
        <v>1</v>
      </c>
      <c r="M1285" s="206">
        <v>13.789071780821917</v>
      </c>
      <c r="N1285" s="76"/>
      <c r="O1285" s="197">
        <f t="shared" si="337"/>
        <v>584.65664350684926</v>
      </c>
      <c r="P1285" s="174">
        <v>1.35</v>
      </c>
      <c r="Q1285" s="174">
        <f t="shared" si="341"/>
        <v>14.892197523287672</v>
      </c>
      <c r="R1285" s="173">
        <f t="shared" si="340"/>
        <v>789.28646873424668</v>
      </c>
      <c r="S1285" s="173">
        <f t="shared" si="338"/>
        <v>204.62982522739742</v>
      </c>
      <c r="T1285" s="153"/>
      <c r="U1285" s="142">
        <f t="shared" si="339"/>
        <v>0</v>
      </c>
      <c r="V1285" s="280">
        <v>2</v>
      </c>
      <c r="W1285" s="137"/>
      <c r="X1285" s="214"/>
      <c r="Y1285" s="74"/>
      <c r="Z1285" s="177"/>
    </row>
    <row r="1286" spans="1:26" s="44" customFormat="1" ht="12.75" customHeight="1">
      <c r="A1286" s="309" t="s">
        <v>2393</v>
      </c>
      <c r="B1286" s="310"/>
      <c r="C1286" s="310"/>
      <c r="D1286" s="311">
        <v>5999100024533</v>
      </c>
      <c r="E1286" s="318">
        <v>91119050100</v>
      </c>
      <c r="F1286" s="315">
        <v>6109100000</v>
      </c>
      <c r="G1286" s="129" t="s">
        <v>89</v>
      </c>
      <c r="H1286" s="92" t="s">
        <v>67</v>
      </c>
      <c r="I1286" s="347" t="s">
        <v>903</v>
      </c>
      <c r="J1286" s="106" t="s">
        <v>26</v>
      </c>
      <c r="K1286" s="80" t="s">
        <v>522</v>
      </c>
      <c r="L1286" s="77">
        <v>1</v>
      </c>
      <c r="M1286" s="206">
        <v>13.789071780821917</v>
      </c>
      <c r="N1286" s="76"/>
      <c r="O1286" s="197">
        <f t="shared" si="337"/>
        <v>584.65664350684926</v>
      </c>
      <c r="P1286" s="174">
        <v>1.35</v>
      </c>
      <c r="Q1286" s="174">
        <f t="shared" si="341"/>
        <v>14.892197523287672</v>
      </c>
      <c r="R1286" s="173">
        <f t="shared" si="340"/>
        <v>789.28646873424668</v>
      </c>
      <c r="S1286" s="173">
        <f t="shared" ref="S1286:S1303" si="342">R1286-O1286</f>
        <v>204.62982522739742</v>
      </c>
      <c r="T1286" s="153"/>
      <c r="U1286" s="142">
        <f t="shared" si="339"/>
        <v>0</v>
      </c>
      <c r="V1286" s="280">
        <v>1</v>
      </c>
      <c r="W1286" s="137"/>
      <c r="X1286" s="214"/>
      <c r="Y1286" s="74"/>
      <c r="Z1286" s="177"/>
    </row>
    <row r="1287" spans="1:26" s="94" customFormat="1" ht="14.1" customHeight="1">
      <c r="A1287" s="309" t="s">
        <v>2422</v>
      </c>
      <c r="B1287" s="310"/>
      <c r="C1287" s="310"/>
      <c r="D1287" s="311">
        <v>5999100003675</v>
      </c>
      <c r="E1287" s="318">
        <v>112359</v>
      </c>
      <c r="F1287" s="318"/>
      <c r="G1287" s="19" t="s">
        <v>89</v>
      </c>
      <c r="H1287" s="96" t="s">
        <v>67</v>
      </c>
      <c r="I1287" s="347" t="s">
        <v>552</v>
      </c>
      <c r="J1287" s="316" t="s">
        <v>25</v>
      </c>
      <c r="K1287" s="5"/>
      <c r="L1287" s="21"/>
      <c r="M1287" s="206">
        <v>23.344999999999999</v>
      </c>
      <c r="N1287" s="73"/>
      <c r="O1287" s="197">
        <f t="shared" si="337"/>
        <v>989.82799999999997</v>
      </c>
      <c r="P1287" s="174">
        <v>1.25</v>
      </c>
      <c r="Q1287" s="174">
        <f>M1287*0.8*P1287</f>
        <v>23.344999999999999</v>
      </c>
      <c r="R1287" s="173">
        <f t="shared" si="340"/>
        <v>1237.2849999999999</v>
      </c>
      <c r="S1287" s="173">
        <f>R1287-O1287</f>
        <v>247.45699999999988</v>
      </c>
      <c r="T1287" s="111"/>
      <c r="U1287" s="32">
        <f t="shared" si="339"/>
        <v>0</v>
      </c>
      <c r="V1287" s="280">
        <v>1</v>
      </c>
      <c r="W1287" s="137"/>
      <c r="X1287" s="215"/>
      <c r="Y1287" s="20"/>
      <c r="Z1287" s="185"/>
    </row>
    <row r="1288" spans="1:26" s="44" customFormat="1" ht="12.75" customHeight="1">
      <c r="A1288" s="309" t="s">
        <v>2394</v>
      </c>
      <c r="B1288" s="310">
        <v>81068484</v>
      </c>
      <c r="C1288" s="310"/>
      <c r="D1288" s="311">
        <v>816532010543</v>
      </c>
      <c r="E1288" s="318">
        <v>91004030000</v>
      </c>
      <c r="F1288" s="315">
        <v>6307901000</v>
      </c>
      <c r="G1288" s="348" t="s">
        <v>89</v>
      </c>
      <c r="H1288" s="96" t="s">
        <v>776</v>
      </c>
      <c r="I1288" s="347" t="s">
        <v>542</v>
      </c>
      <c r="J1288" s="316" t="s">
        <v>25</v>
      </c>
      <c r="K1288" s="5"/>
      <c r="L1288" s="21">
        <v>1</v>
      </c>
      <c r="M1288" s="206">
        <v>10.2847298630137</v>
      </c>
      <c r="N1288" s="27"/>
      <c r="O1288" s="197">
        <f t="shared" si="337"/>
        <v>436.07254619178087</v>
      </c>
      <c r="P1288" s="174">
        <v>1.45</v>
      </c>
      <c r="Q1288" s="174">
        <f t="shared" si="341"/>
        <v>11.930286641095892</v>
      </c>
      <c r="R1288" s="173">
        <f t="shared" si="340"/>
        <v>632.30519197808223</v>
      </c>
      <c r="S1288" s="173">
        <f t="shared" si="342"/>
        <v>196.23264578630136</v>
      </c>
      <c r="T1288" s="111"/>
      <c r="U1288" s="32">
        <f t="shared" si="339"/>
        <v>0</v>
      </c>
      <c r="V1288" s="280">
        <v>6</v>
      </c>
      <c r="W1288" s="137"/>
      <c r="X1288" s="215"/>
      <c r="Y1288" s="20"/>
      <c r="Z1288" s="183"/>
    </row>
    <row r="1289" spans="1:26" s="44" customFormat="1" ht="12.75" customHeight="1">
      <c r="A1289" s="309" t="s">
        <v>2395</v>
      </c>
      <c r="B1289" s="310">
        <v>81068486</v>
      </c>
      <c r="C1289" s="310"/>
      <c r="D1289" s="311">
        <v>816532010529</v>
      </c>
      <c r="E1289" s="318">
        <v>91004010000</v>
      </c>
      <c r="F1289" s="315">
        <v>6307901000</v>
      </c>
      <c r="G1289" s="348" t="s">
        <v>89</v>
      </c>
      <c r="H1289" s="96" t="s">
        <v>776</v>
      </c>
      <c r="I1289" s="347" t="s">
        <v>542</v>
      </c>
      <c r="J1289" s="316" t="s">
        <v>23</v>
      </c>
      <c r="K1289" s="5"/>
      <c r="L1289" s="21">
        <v>1</v>
      </c>
      <c r="M1289" s="206">
        <v>10.2847298630137</v>
      </c>
      <c r="N1289" s="27"/>
      <c r="O1289" s="197">
        <f t="shared" si="337"/>
        <v>436.07254619178087</v>
      </c>
      <c r="P1289" s="174">
        <v>1.45</v>
      </c>
      <c r="Q1289" s="174">
        <f t="shared" si="341"/>
        <v>11.930286641095892</v>
      </c>
      <c r="R1289" s="173">
        <f t="shared" si="340"/>
        <v>632.30519197808223</v>
      </c>
      <c r="S1289" s="173">
        <f t="shared" si="342"/>
        <v>196.23264578630136</v>
      </c>
      <c r="T1289" s="111"/>
      <c r="U1289" s="32">
        <f t="shared" si="339"/>
        <v>0</v>
      </c>
      <c r="V1289" s="280">
        <v>4</v>
      </c>
      <c r="W1289" s="133" t="s">
        <v>249</v>
      </c>
      <c r="X1289" s="215"/>
      <c r="Y1289" s="294"/>
      <c r="Z1289" s="183"/>
    </row>
    <row r="1290" spans="1:26" s="44" customFormat="1" ht="12.75" customHeight="1">
      <c r="A1290" s="309" t="s">
        <v>2396</v>
      </c>
      <c r="B1290" s="310">
        <v>81068487</v>
      </c>
      <c r="C1290" s="310"/>
      <c r="D1290" s="311">
        <v>816532010550</v>
      </c>
      <c r="E1290" s="318">
        <v>91004040000</v>
      </c>
      <c r="F1290" s="315">
        <v>6307901000</v>
      </c>
      <c r="G1290" s="348" t="s">
        <v>89</v>
      </c>
      <c r="H1290" s="96" t="s">
        <v>776</v>
      </c>
      <c r="I1290" s="347" t="s">
        <v>542</v>
      </c>
      <c r="J1290" s="316" t="s">
        <v>26</v>
      </c>
      <c r="K1290" s="5"/>
      <c r="L1290" s="21">
        <v>1</v>
      </c>
      <c r="M1290" s="206">
        <v>10.2847298630137</v>
      </c>
      <c r="N1290" s="27"/>
      <c r="O1290" s="197">
        <f t="shared" si="337"/>
        <v>436.07254619178087</v>
      </c>
      <c r="P1290" s="174">
        <v>1.45</v>
      </c>
      <c r="Q1290" s="174">
        <f t="shared" si="341"/>
        <v>11.930286641095892</v>
      </c>
      <c r="R1290" s="173">
        <f t="shared" si="340"/>
        <v>632.30519197808223</v>
      </c>
      <c r="S1290" s="173">
        <f t="shared" si="342"/>
        <v>196.23264578630136</v>
      </c>
      <c r="T1290" s="111"/>
      <c r="U1290" s="32">
        <f t="shared" si="339"/>
        <v>0</v>
      </c>
      <c r="V1290" s="280">
        <v>10</v>
      </c>
      <c r="W1290" s="137"/>
      <c r="X1290" s="215"/>
      <c r="Y1290" s="20"/>
      <c r="Z1290" s="183"/>
    </row>
    <row r="1291" spans="1:26" s="44" customFormat="1" ht="12.75" customHeight="1">
      <c r="A1291" s="309" t="s">
        <v>2397</v>
      </c>
      <c r="B1291" s="310">
        <v>81068489</v>
      </c>
      <c r="C1291" s="310"/>
      <c r="D1291" s="311">
        <v>816532010598</v>
      </c>
      <c r="E1291" s="318">
        <v>91001030000</v>
      </c>
      <c r="F1291" s="315">
        <v>6307901000</v>
      </c>
      <c r="G1291" s="348" t="s">
        <v>89</v>
      </c>
      <c r="H1291" s="96" t="s">
        <v>776</v>
      </c>
      <c r="I1291" s="347" t="s">
        <v>543</v>
      </c>
      <c r="J1291" s="316" t="s">
        <v>25</v>
      </c>
      <c r="K1291" s="5"/>
      <c r="L1291" s="21">
        <v>1</v>
      </c>
      <c r="M1291" s="206">
        <v>10.2847298630137</v>
      </c>
      <c r="N1291" s="27"/>
      <c r="O1291" s="197">
        <f t="shared" si="337"/>
        <v>436.07254619178087</v>
      </c>
      <c r="P1291" s="174">
        <v>1.45</v>
      </c>
      <c r="Q1291" s="174">
        <f t="shared" si="341"/>
        <v>11.930286641095892</v>
      </c>
      <c r="R1291" s="173">
        <f t="shared" si="340"/>
        <v>632.30519197808223</v>
      </c>
      <c r="S1291" s="173">
        <f t="shared" si="342"/>
        <v>196.23264578630136</v>
      </c>
      <c r="T1291" s="111"/>
      <c r="U1291" s="32">
        <f t="shared" si="339"/>
        <v>0</v>
      </c>
      <c r="V1291" s="280">
        <v>1</v>
      </c>
      <c r="W1291" s="133" t="s">
        <v>249</v>
      </c>
      <c r="X1291" s="215"/>
      <c r="Y1291" s="20"/>
      <c r="Z1291" s="183"/>
    </row>
    <row r="1292" spans="1:26" s="44" customFormat="1" ht="12.75" customHeight="1">
      <c r="A1292" s="309" t="s">
        <v>2398</v>
      </c>
      <c r="B1292" s="310">
        <v>81068491</v>
      </c>
      <c r="C1292" s="310"/>
      <c r="D1292" s="311">
        <v>816532010574</v>
      </c>
      <c r="E1292" s="318">
        <v>91001010000</v>
      </c>
      <c r="F1292" s="315">
        <v>6307901000</v>
      </c>
      <c r="G1292" s="348" t="s">
        <v>89</v>
      </c>
      <c r="H1292" s="96" t="s">
        <v>776</v>
      </c>
      <c r="I1292" s="347" t="s">
        <v>543</v>
      </c>
      <c r="J1292" s="316" t="s">
        <v>23</v>
      </c>
      <c r="K1292" s="5"/>
      <c r="L1292" s="21">
        <v>1</v>
      </c>
      <c r="M1292" s="206">
        <v>10.2847298630137</v>
      </c>
      <c r="N1292" s="27"/>
      <c r="O1292" s="197">
        <f t="shared" si="337"/>
        <v>436.07254619178087</v>
      </c>
      <c r="P1292" s="174">
        <v>1.45</v>
      </c>
      <c r="Q1292" s="174">
        <f t="shared" si="341"/>
        <v>11.930286641095892</v>
      </c>
      <c r="R1292" s="173">
        <f t="shared" si="340"/>
        <v>632.30519197808223</v>
      </c>
      <c r="S1292" s="173">
        <f t="shared" si="342"/>
        <v>196.23264578630136</v>
      </c>
      <c r="T1292" s="111"/>
      <c r="U1292" s="32">
        <f t="shared" si="339"/>
        <v>0</v>
      </c>
      <c r="V1292" s="280">
        <v>1</v>
      </c>
      <c r="W1292" s="133" t="s">
        <v>249</v>
      </c>
      <c r="X1292" s="215"/>
      <c r="Y1292" s="20"/>
      <c r="Z1292" s="183"/>
    </row>
    <row r="1293" spans="1:26" s="44" customFormat="1" ht="12.75" customHeight="1">
      <c r="A1293" s="309" t="s">
        <v>2399</v>
      </c>
      <c r="B1293" s="310">
        <v>81068492</v>
      </c>
      <c r="C1293" s="310"/>
      <c r="D1293" s="311">
        <v>816532010604</v>
      </c>
      <c r="E1293" s="318">
        <v>91001040000</v>
      </c>
      <c r="F1293" s="315">
        <v>6307901000</v>
      </c>
      <c r="G1293" s="348" t="s">
        <v>89</v>
      </c>
      <c r="H1293" s="96" t="s">
        <v>776</v>
      </c>
      <c r="I1293" s="347" t="s">
        <v>543</v>
      </c>
      <c r="J1293" s="316" t="s">
        <v>26</v>
      </c>
      <c r="K1293" s="5"/>
      <c r="L1293" s="21">
        <v>1</v>
      </c>
      <c r="M1293" s="206">
        <v>10.2847298630137</v>
      </c>
      <c r="N1293" s="27"/>
      <c r="O1293" s="197">
        <f t="shared" si="337"/>
        <v>436.07254619178087</v>
      </c>
      <c r="P1293" s="174">
        <v>1.45</v>
      </c>
      <c r="Q1293" s="174">
        <f t="shared" si="341"/>
        <v>11.930286641095892</v>
      </c>
      <c r="R1293" s="173">
        <f t="shared" si="340"/>
        <v>632.30519197808223</v>
      </c>
      <c r="S1293" s="173">
        <f t="shared" si="342"/>
        <v>196.23264578630136</v>
      </c>
      <c r="T1293" s="111"/>
      <c r="U1293" s="32">
        <f t="shared" si="339"/>
        <v>0</v>
      </c>
      <c r="V1293" s="280">
        <v>9</v>
      </c>
      <c r="W1293" s="137"/>
      <c r="X1293" s="215"/>
      <c r="Y1293" s="20"/>
      <c r="Z1293" s="183"/>
    </row>
    <row r="1294" spans="1:26" s="44" customFormat="1" ht="14.1" customHeight="1">
      <c r="A1294" s="309" t="s">
        <v>2400</v>
      </c>
      <c r="B1294" s="310">
        <v>81068494</v>
      </c>
      <c r="C1294" s="310"/>
      <c r="D1294" s="311">
        <v>816532010680</v>
      </c>
      <c r="E1294" s="318">
        <v>91003030000</v>
      </c>
      <c r="F1294" s="315">
        <v>6307901000</v>
      </c>
      <c r="G1294" s="348" t="s">
        <v>89</v>
      </c>
      <c r="H1294" s="8" t="s">
        <v>776</v>
      </c>
      <c r="I1294" s="347" t="s">
        <v>544</v>
      </c>
      <c r="J1294" s="316" t="s">
        <v>25</v>
      </c>
      <c r="K1294" s="5"/>
      <c r="L1294" s="21">
        <v>1</v>
      </c>
      <c r="M1294" s="206">
        <v>39.709216438356172</v>
      </c>
      <c r="N1294" s="27"/>
      <c r="O1294" s="197">
        <f t="shared" si="337"/>
        <v>1683.6707769863017</v>
      </c>
      <c r="P1294" s="174">
        <v>1.45</v>
      </c>
      <c r="Q1294" s="174">
        <f t="shared" si="341"/>
        <v>46.062691068493159</v>
      </c>
      <c r="R1294" s="173">
        <f t="shared" si="340"/>
        <v>2441.3226266301376</v>
      </c>
      <c r="S1294" s="173">
        <f t="shared" si="342"/>
        <v>757.65184964383593</v>
      </c>
      <c r="T1294" s="111"/>
      <c r="U1294" s="32">
        <f t="shared" si="339"/>
        <v>0</v>
      </c>
      <c r="V1294" s="280">
        <v>3</v>
      </c>
      <c r="W1294" s="137"/>
      <c r="X1294" s="215"/>
      <c r="Y1294" s="20"/>
      <c r="Z1294" s="183"/>
    </row>
    <row r="1295" spans="1:26" s="44" customFormat="1" ht="14.1" customHeight="1">
      <c r="A1295" s="309" t="s">
        <v>2401</v>
      </c>
      <c r="B1295" s="310">
        <v>81068495</v>
      </c>
      <c r="C1295" s="310"/>
      <c r="D1295" s="311">
        <v>816532010673</v>
      </c>
      <c r="E1295" s="318">
        <v>91003020000</v>
      </c>
      <c r="F1295" s="315">
        <v>6307901000</v>
      </c>
      <c r="G1295" s="348" t="s">
        <v>89</v>
      </c>
      <c r="H1295" s="8" t="s">
        <v>776</v>
      </c>
      <c r="I1295" s="347" t="s">
        <v>544</v>
      </c>
      <c r="J1295" s="316" t="s">
        <v>24</v>
      </c>
      <c r="K1295" s="5"/>
      <c r="L1295" s="21">
        <v>1</v>
      </c>
      <c r="M1295" s="206">
        <v>39.709216438356172</v>
      </c>
      <c r="N1295" s="27"/>
      <c r="O1295" s="197">
        <f t="shared" si="337"/>
        <v>1683.6707769863017</v>
      </c>
      <c r="P1295" s="174">
        <v>1.45</v>
      </c>
      <c r="Q1295" s="174">
        <f t="shared" si="341"/>
        <v>46.062691068493159</v>
      </c>
      <c r="R1295" s="173">
        <f t="shared" si="340"/>
        <v>2441.3226266301376</v>
      </c>
      <c r="S1295" s="173">
        <f t="shared" si="342"/>
        <v>757.65184964383593</v>
      </c>
      <c r="T1295" s="111"/>
      <c r="U1295" s="32">
        <f t="shared" si="339"/>
        <v>0</v>
      </c>
      <c r="V1295" s="280">
        <v>1</v>
      </c>
      <c r="W1295" s="137"/>
      <c r="X1295" s="215"/>
      <c r="Y1295" s="20"/>
      <c r="Z1295" s="183"/>
    </row>
    <row r="1296" spans="1:26" s="44" customFormat="1" ht="14.1" customHeight="1">
      <c r="A1296" s="309" t="s">
        <v>2402</v>
      </c>
      <c r="B1296" s="310">
        <v>81068496</v>
      </c>
      <c r="C1296" s="310"/>
      <c r="D1296" s="311">
        <v>816532010703</v>
      </c>
      <c r="E1296" s="318">
        <v>91003010000</v>
      </c>
      <c r="F1296" s="315">
        <v>6307901000</v>
      </c>
      <c r="G1296" s="348" t="s">
        <v>89</v>
      </c>
      <c r="H1296" s="8" t="s">
        <v>776</v>
      </c>
      <c r="I1296" s="347" t="s">
        <v>544</v>
      </c>
      <c r="J1296" s="316" t="s">
        <v>23</v>
      </c>
      <c r="K1296" s="5"/>
      <c r="L1296" s="21">
        <v>1</v>
      </c>
      <c r="M1296" s="206">
        <v>39.709216438356172</v>
      </c>
      <c r="N1296" s="27"/>
      <c r="O1296" s="197">
        <f t="shared" si="337"/>
        <v>1683.6707769863017</v>
      </c>
      <c r="P1296" s="174">
        <v>1.45</v>
      </c>
      <c r="Q1296" s="174">
        <f t="shared" si="341"/>
        <v>46.062691068493159</v>
      </c>
      <c r="R1296" s="173">
        <f t="shared" si="340"/>
        <v>2441.3226266301376</v>
      </c>
      <c r="S1296" s="173">
        <f t="shared" si="342"/>
        <v>757.65184964383593</v>
      </c>
      <c r="T1296" s="111"/>
      <c r="U1296" s="32">
        <f t="shared" si="339"/>
        <v>0</v>
      </c>
      <c r="V1296" s="280">
        <v>1</v>
      </c>
      <c r="W1296" s="137"/>
      <c r="X1296" s="215"/>
      <c r="Y1296" s="294"/>
      <c r="Z1296" s="183"/>
    </row>
    <row r="1297" spans="1:26" s="44" customFormat="1" ht="14.1" customHeight="1">
      <c r="A1297" s="309" t="s">
        <v>2403</v>
      </c>
      <c r="B1297" s="310">
        <v>81068497</v>
      </c>
      <c r="C1297" s="310"/>
      <c r="D1297" s="311">
        <v>816532010697</v>
      </c>
      <c r="E1297" s="318">
        <v>91003040000</v>
      </c>
      <c r="F1297" s="315">
        <v>6307901000</v>
      </c>
      <c r="G1297" s="348" t="s">
        <v>89</v>
      </c>
      <c r="H1297" s="8" t="s">
        <v>776</v>
      </c>
      <c r="I1297" s="347" t="s">
        <v>544</v>
      </c>
      <c r="J1297" s="316" t="s">
        <v>26</v>
      </c>
      <c r="K1297" s="5"/>
      <c r="L1297" s="21">
        <v>1</v>
      </c>
      <c r="M1297" s="206">
        <v>39.709216438356172</v>
      </c>
      <c r="N1297" s="27"/>
      <c r="O1297" s="197">
        <f t="shared" si="337"/>
        <v>1683.6707769863017</v>
      </c>
      <c r="P1297" s="174">
        <v>1.45</v>
      </c>
      <c r="Q1297" s="174">
        <f t="shared" si="341"/>
        <v>46.062691068493159</v>
      </c>
      <c r="R1297" s="173">
        <f t="shared" si="340"/>
        <v>2441.3226266301376</v>
      </c>
      <c r="S1297" s="173">
        <f t="shared" si="342"/>
        <v>757.65184964383593</v>
      </c>
      <c r="T1297" s="111"/>
      <c r="U1297" s="32">
        <f t="shared" si="339"/>
        <v>0</v>
      </c>
      <c r="V1297" s="280">
        <v>1</v>
      </c>
      <c r="W1297" s="137"/>
      <c r="X1297" s="215"/>
      <c r="Y1297" s="20"/>
      <c r="Z1297" s="183"/>
    </row>
    <row r="1298" spans="1:26" s="44" customFormat="1" ht="14.1" customHeight="1">
      <c r="A1298" s="309" t="s">
        <v>2404</v>
      </c>
      <c r="B1298" s="310">
        <v>81068498</v>
      </c>
      <c r="C1298" s="310"/>
      <c r="D1298" s="311">
        <v>816532010710</v>
      </c>
      <c r="E1298" s="318">
        <v>91003050000</v>
      </c>
      <c r="F1298" s="315">
        <v>6307901000</v>
      </c>
      <c r="G1298" s="348" t="s">
        <v>89</v>
      </c>
      <c r="H1298" s="8" t="s">
        <v>776</v>
      </c>
      <c r="I1298" s="347" t="s">
        <v>544</v>
      </c>
      <c r="J1298" s="316" t="s">
        <v>80</v>
      </c>
      <c r="K1298" s="5"/>
      <c r="L1298" s="21">
        <v>1</v>
      </c>
      <c r="M1298" s="206">
        <v>39.709216438356172</v>
      </c>
      <c r="N1298" s="27"/>
      <c r="O1298" s="197">
        <f t="shared" si="337"/>
        <v>1683.6707769863017</v>
      </c>
      <c r="P1298" s="174">
        <v>1.45</v>
      </c>
      <c r="Q1298" s="174">
        <f t="shared" si="341"/>
        <v>46.062691068493159</v>
      </c>
      <c r="R1298" s="173">
        <f t="shared" si="340"/>
        <v>2441.3226266301376</v>
      </c>
      <c r="S1298" s="173">
        <f t="shared" si="342"/>
        <v>757.65184964383593</v>
      </c>
      <c r="T1298" s="111"/>
      <c r="U1298" s="32">
        <f t="shared" si="339"/>
        <v>0</v>
      </c>
      <c r="V1298" s="280">
        <v>15</v>
      </c>
      <c r="W1298" s="137"/>
      <c r="X1298" s="215"/>
      <c r="Y1298" s="20"/>
      <c r="Z1298" s="183"/>
    </row>
    <row r="1299" spans="1:26" s="2" customFormat="1" ht="13.5" customHeight="1">
      <c r="A1299" s="309" t="s">
        <v>2405</v>
      </c>
      <c r="B1299" s="310">
        <v>81068499</v>
      </c>
      <c r="C1299" s="310"/>
      <c r="D1299" s="311">
        <v>816532010642</v>
      </c>
      <c r="E1299" s="318">
        <v>91002030000</v>
      </c>
      <c r="F1299" s="315">
        <v>4203300000</v>
      </c>
      <c r="G1299" s="348" t="s">
        <v>89</v>
      </c>
      <c r="H1299" s="8" t="s">
        <v>776</v>
      </c>
      <c r="I1299" s="347" t="s">
        <v>545</v>
      </c>
      <c r="J1299" s="316" t="s">
        <v>25</v>
      </c>
      <c r="K1299" s="5" t="s">
        <v>503</v>
      </c>
      <c r="L1299" s="21">
        <v>1</v>
      </c>
      <c r="M1299" s="206">
        <v>39.709216438356172</v>
      </c>
      <c r="N1299" s="27"/>
      <c r="O1299" s="197">
        <f t="shared" si="337"/>
        <v>1683.6707769863017</v>
      </c>
      <c r="P1299" s="174">
        <v>1.45</v>
      </c>
      <c r="Q1299" s="174">
        <f t="shared" si="341"/>
        <v>46.062691068493159</v>
      </c>
      <c r="R1299" s="173">
        <f t="shared" si="340"/>
        <v>2441.3226266301376</v>
      </c>
      <c r="S1299" s="173">
        <f t="shared" si="342"/>
        <v>757.65184964383593</v>
      </c>
      <c r="T1299" s="111"/>
      <c r="U1299" s="32">
        <f t="shared" si="339"/>
        <v>0</v>
      </c>
      <c r="V1299" s="280">
        <v>1</v>
      </c>
      <c r="W1299" s="137"/>
      <c r="X1299" s="215"/>
      <c r="Y1299" s="20"/>
      <c r="Z1299" s="183"/>
    </row>
    <row r="1300" spans="1:26" s="2" customFormat="1" ht="13.5" customHeight="1">
      <c r="A1300" s="309" t="s">
        <v>2406</v>
      </c>
      <c r="B1300" s="310">
        <v>81068500</v>
      </c>
      <c r="C1300" s="310"/>
      <c r="D1300" s="311">
        <v>816532010635</v>
      </c>
      <c r="E1300" s="318">
        <v>91002020000</v>
      </c>
      <c r="F1300" s="315">
        <v>4203300000</v>
      </c>
      <c r="G1300" s="348" t="s">
        <v>89</v>
      </c>
      <c r="H1300" s="8" t="s">
        <v>776</v>
      </c>
      <c r="I1300" s="347" t="s">
        <v>545</v>
      </c>
      <c r="J1300" s="316" t="s">
        <v>24</v>
      </c>
      <c r="K1300" s="5" t="s">
        <v>503</v>
      </c>
      <c r="L1300" s="21">
        <v>1</v>
      </c>
      <c r="M1300" s="206">
        <v>39.709216438356172</v>
      </c>
      <c r="N1300" s="27"/>
      <c r="O1300" s="197">
        <f t="shared" si="337"/>
        <v>1683.6707769863017</v>
      </c>
      <c r="P1300" s="174">
        <v>1.45</v>
      </c>
      <c r="Q1300" s="174">
        <f t="shared" si="341"/>
        <v>46.062691068493159</v>
      </c>
      <c r="R1300" s="173">
        <f t="shared" si="340"/>
        <v>2441.3226266301376</v>
      </c>
      <c r="S1300" s="173">
        <f t="shared" si="342"/>
        <v>757.65184964383593</v>
      </c>
      <c r="T1300" s="111"/>
      <c r="U1300" s="32">
        <f t="shared" si="339"/>
        <v>0</v>
      </c>
      <c r="V1300" s="280">
        <v>1</v>
      </c>
      <c r="W1300" s="137"/>
      <c r="X1300" s="215"/>
      <c r="Y1300" s="20"/>
      <c r="Z1300" s="183"/>
    </row>
    <row r="1301" spans="1:26" s="2" customFormat="1" ht="13.5" customHeight="1">
      <c r="A1301" s="309" t="s">
        <v>2407</v>
      </c>
      <c r="B1301" s="310">
        <v>81068501</v>
      </c>
      <c r="C1301" s="310"/>
      <c r="D1301" s="311">
        <v>816532010628</v>
      </c>
      <c r="E1301" s="318">
        <v>91002010000</v>
      </c>
      <c r="F1301" s="315">
        <v>6307901000</v>
      </c>
      <c r="G1301" s="348" t="s">
        <v>89</v>
      </c>
      <c r="H1301" s="8" t="s">
        <v>776</v>
      </c>
      <c r="I1301" s="347" t="s">
        <v>545</v>
      </c>
      <c r="J1301" s="316" t="s">
        <v>23</v>
      </c>
      <c r="K1301" s="5" t="s">
        <v>503</v>
      </c>
      <c r="L1301" s="21">
        <v>1</v>
      </c>
      <c r="M1301" s="206">
        <v>39.709216438356172</v>
      </c>
      <c r="N1301" s="27"/>
      <c r="O1301" s="197">
        <f t="shared" si="337"/>
        <v>1683.6707769863017</v>
      </c>
      <c r="P1301" s="174">
        <v>1.45</v>
      </c>
      <c r="Q1301" s="174">
        <f t="shared" ref="Q1301:Q1332" si="343">M1301*0.8*P1301</f>
        <v>46.062691068493159</v>
      </c>
      <c r="R1301" s="173">
        <f t="shared" si="340"/>
        <v>2441.3226266301376</v>
      </c>
      <c r="S1301" s="173">
        <f t="shared" si="342"/>
        <v>757.65184964383593</v>
      </c>
      <c r="T1301" s="111"/>
      <c r="U1301" s="32">
        <f t="shared" si="339"/>
        <v>0</v>
      </c>
      <c r="V1301" s="280">
        <v>1</v>
      </c>
      <c r="W1301" s="137"/>
      <c r="X1301" s="215"/>
      <c r="Y1301" s="20"/>
      <c r="Z1301" s="183"/>
    </row>
    <row r="1302" spans="1:26" s="46" customFormat="1" ht="12.75" customHeight="1">
      <c r="A1302" s="309" t="s">
        <v>3249</v>
      </c>
      <c r="B1302" s="314"/>
      <c r="C1302" s="314"/>
      <c r="D1302" s="311">
        <v>816532010659</v>
      </c>
      <c r="E1302" s="309">
        <v>91002040000</v>
      </c>
      <c r="F1302" s="315">
        <v>4203300000</v>
      </c>
      <c r="G1302" s="348" t="s">
        <v>89</v>
      </c>
      <c r="H1302" s="81" t="s">
        <v>776</v>
      </c>
      <c r="I1302" s="347" t="s">
        <v>545</v>
      </c>
      <c r="J1302" s="316" t="s">
        <v>26</v>
      </c>
      <c r="K1302" s="5" t="s">
        <v>503</v>
      </c>
      <c r="L1302" s="12">
        <v>1</v>
      </c>
      <c r="M1302" s="206">
        <v>39.709216438356172</v>
      </c>
      <c r="N1302" s="73"/>
      <c r="O1302" s="197">
        <f t="shared" si="337"/>
        <v>1683.6707769863017</v>
      </c>
      <c r="P1302" s="174">
        <v>1.45</v>
      </c>
      <c r="Q1302" s="174">
        <f>M1302*0.8*P1302</f>
        <v>46.062691068493159</v>
      </c>
      <c r="R1302" s="173">
        <f t="shared" si="340"/>
        <v>2441.3226266301376</v>
      </c>
      <c r="S1302" s="173">
        <f>R1302-O1302</f>
        <v>757.65184964383593</v>
      </c>
      <c r="T1302" s="111"/>
      <c r="U1302" s="32">
        <f t="shared" si="339"/>
        <v>0</v>
      </c>
      <c r="V1302" s="280">
        <v>2</v>
      </c>
      <c r="W1302" s="137"/>
      <c r="X1302" s="215"/>
      <c r="Y1302" s="294"/>
      <c r="Z1302" s="151"/>
    </row>
    <row r="1303" spans="1:26" s="2" customFormat="1" ht="13.5" customHeight="1">
      <c r="A1303" s="309" t="s">
        <v>2408</v>
      </c>
      <c r="B1303" s="310">
        <v>81068503</v>
      </c>
      <c r="C1303" s="310"/>
      <c r="D1303" s="311">
        <v>816532010666</v>
      </c>
      <c r="E1303" s="318">
        <v>91002050000</v>
      </c>
      <c r="F1303" s="318">
        <v>6307901000</v>
      </c>
      <c r="G1303" s="348" t="s">
        <v>89</v>
      </c>
      <c r="H1303" s="8" t="s">
        <v>776</v>
      </c>
      <c r="I1303" s="347" t="s">
        <v>545</v>
      </c>
      <c r="J1303" s="316" t="s">
        <v>80</v>
      </c>
      <c r="K1303" s="5" t="s">
        <v>503</v>
      </c>
      <c r="L1303" s="21">
        <v>1</v>
      </c>
      <c r="M1303" s="206">
        <v>39.709216438356172</v>
      </c>
      <c r="N1303" s="27"/>
      <c r="O1303" s="197">
        <f t="shared" si="337"/>
        <v>1683.6707769863017</v>
      </c>
      <c r="P1303" s="174">
        <v>1.45</v>
      </c>
      <c r="Q1303" s="174">
        <f t="shared" si="343"/>
        <v>46.062691068493159</v>
      </c>
      <c r="R1303" s="173">
        <f t="shared" si="340"/>
        <v>2441.3226266301376</v>
      </c>
      <c r="S1303" s="173">
        <f t="shared" si="342"/>
        <v>757.65184964383593</v>
      </c>
      <c r="T1303" s="111"/>
      <c r="U1303" s="32">
        <f t="shared" si="339"/>
        <v>0</v>
      </c>
      <c r="V1303" s="280">
        <v>1</v>
      </c>
      <c r="W1303" s="137"/>
      <c r="X1303" s="215"/>
      <c r="Y1303" s="20"/>
      <c r="Z1303" s="183"/>
    </row>
    <row r="1304" spans="1:26" s="46" customFormat="1" ht="12.75" customHeight="1">
      <c r="A1304" s="309" t="s">
        <v>3725</v>
      </c>
      <c r="B1304" s="314"/>
      <c r="C1304" s="314"/>
      <c r="D1304" s="311">
        <v>5999100036567</v>
      </c>
      <c r="E1304" s="318">
        <v>91210010100</v>
      </c>
      <c r="F1304" s="319">
        <v>6217100000</v>
      </c>
      <c r="G1304" s="5" t="s">
        <v>89</v>
      </c>
      <c r="H1304" s="8" t="s">
        <v>776</v>
      </c>
      <c r="I1304" s="347" t="s">
        <v>3270</v>
      </c>
      <c r="J1304" s="104" t="s">
        <v>112</v>
      </c>
      <c r="K1304" s="5" t="s">
        <v>503</v>
      </c>
      <c r="L1304" s="13">
        <v>1</v>
      </c>
      <c r="M1304" s="206">
        <v>12.60743671232877</v>
      </c>
      <c r="N1304" s="73"/>
      <c r="O1304" s="197">
        <f>(M1304+M1304*N1304)*$Y$3*(1-$Y$2/100)</f>
        <v>534.55531660273982</v>
      </c>
      <c r="P1304" s="174">
        <v>1.45</v>
      </c>
      <c r="Q1304" s="174">
        <f>M1304*0.8*P1304</f>
        <v>14.624626586301373</v>
      </c>
      <c r="R1304" s="173">
        <f t="shared" si="340"/>
        <v>775.10520907397279</v>
      </c>
      <c r="S1304" s="173">
        <f>R1304-O1304</f>
        <v>240.54989247123297</v>
      </c>
      <c r="T1304" s="153"/>
      <c r="U1304" s="32">
        <f>O1304*T1304</f>
        <v>0</v>
      </c>
      <c r="V1304" s="280">
        <v>1</v>
      </c>
      <c r="W1304" s="137"/>
      <c r="X1304" s="215"/>
      <c r="Y1304" s="294"/>
      <c r="Z1304" s="151"/>
    </row>
    <row r="1305" spans="1:26" s="46" customFormat="1" ht="12.75" customHeight="1">
      <c r="A1305" s="309" t="s">
        <v>3724</v>
      </c>
      <c r="B1305" s="314"/>
      <c r="C1305" s="314"/>
      <c r="D1305" s="311">
        <v>5999100036598</v>
      </c>
      <c r="E1305" s="318">
        <v>91210040100</v>
      </c>
      <c r="F1305" s="319">
        <v>6217100000</v>
      </c>
      <c r="G1305" s="5" t="s">
        <v>89</v>
      </c>
      <c r="H1305" s="8" t="s">
        <v>776</v>
      </c>
      <c r="I1305" s="347" t="s">
        <v>3270</v>
      </c>
      <c r="J1305" s="104" t="s">
        <v>25</v>
      </c>
      <c r="K1305" s="5" t="s">
        <v>503</v>
      </c>
      <c r="L1305" s="13">
        <v>1</v>
      </c>
      <c r="M1305" s="206">
        <v>12.596633424657535</v>
      </c>
      <c r="N1305" s="73"/>
      <c r="O1305" s="197">
        <f>(M1305+M1305*N1305)*$Y$3*(1-$Y$2/100)</f>
        <v>534.09725720547954</v>
      </c>
      <c r="P1305" s="174">
        <v>1.45</v>
      </c>
      <c r="Q1305" s="174">
        <f>M1305*0.8*P1305</f>
        <v>14.61209477260274</v>
      </c>
      <c r="R1305" s="173">
        <f t="shared" si="340"/>
        <v>774.44102294794527</v>
      </c>
      <c r="S1305" s="173">
        <f>R1305-O1305</f>
        <v>240.34376574246573</v>
      </c>
      <c r="T1305" s="153"/>
      <c r="U1305" s="32">
        <f>O1305*T1305</f>
        <v>0</v>
      </c>
      <c r="V1305" s="280"/>
      <c r="W1305" s="137"/>
      <c r="X1305" s="215"/>
      <c r="Y1305" s="294"/>
      <c r="Z1305" s="151"/>
    </row>
    <row r="1306" spans="1:26" s="46" customFormat="1" ht="12.75" customHeight="1">
      <c r="A1306" s="309" t="s">
        <v>3252</v>
      </c>
      <c r="B1306" s="314"/>
      <c r="C1306" s="314"/>
      <c r="D1306" s="311">
        <v>5999100036581</v>
      </c>
      <c r="E1306" s="309">
        <v>91210030100</v>
      </c>
      <c r="F1306" s="315">
        <v>6307901000</v>
      </c>
      <c r="G1306" s="348" t="s">
        <v>89</v>
      </c>
      <c r="H1306" s="81" t="s">
        <v>776</v>
      </c>
      <c r="I1306" s="347" t="s">
        <v>3270</v>
      </c>
      <c r="J1306" s="104" t="s">
        <v>24</v>
      </c>
      <c r="K1306" s="5" t="s">
        <v>503</v>
      </c>
      <c r="L1306" s="12">
        <v>1</v>
      </c>
      <c r="M1306" s="206">
        <v>12.596633424657535</v>
      </c>
      <c r="N1306" s="73"/>
      <c r="O1306" s="197">
        <f t="shared" si="337"/>
        <v>534.09725720547954</v>
      </c>
      <c r="P1306" s="174">
        <v>1.45</v>
      </c>
      <c r="Q1306" s="174">
        <f t="shared" ref="Q1306:Q1327" si="344">M1306*0.8*P1306</f>
        <v>14.61209477260274</v>
      </c>
      <c r="R1306" s="173">
        <f t="shared" si="340"/>
        <v>774.44102294794527</v>
      </c>
      <c r="S1306" s="173">
        <f t="shared" ref="S1306:S1327" si="345">R1306-O1306</f>
        <v>240.34376574246573</v>
      </c>
      <c r="T1306" s="111"/>
      <c r="U1306" s="32">
        <f t="shared" si="339"/>
        <v>0</v>
      </c>
      <c r="V1306" s="280">
        <v>1</v>
      </c>
      <c r="W1306" s="137"/>
      <c r="X1306" s="215"/>
      <c r="Y1306" s="294"/>
      <c r="Z1306" s="151"/>
    </row>
    <row r="1307" spans="1:26" s="46" customFormat="1" ht="12.75" customHeight="1">
      <c r="A1307" s="309" t="s">
        <v>3253</v>
      </c>
      <c r="B1307" s="314"/>
      <c r="C1307" s="314"/>
      <c r="D1307" s="311">
        <v>5999100036574</v>
      </c>
      <c r="E1307" s="309">
        <v>91210020100</v>
      </c>
      <c r="F1307" s="315">
        <v>6307901000</v>
      </c>
      <c r="G1307" s="348" t="s">
        <v>89</v>
      </c>
      <c r="H1307" s="81" t="s">
        <v>776</v>
      </c>
      <c r="I1307" s="347" t="s">
        <v>3270</v>
      </c>
      <c r="J1307" s="104" t="s">
        <v>23</v>
      </c>
      <c r="K1307" s="5" t="s">
        <v>503</v>
      </c>
      <c r="L1307" s="12">
        <v>1</v>
      </c>
      <c r="M1307" s="206">
        <v>12.596633424657535</v>
      </c>
      <c r="N1307" s="73"/>
      <c r="O1307" s="197">
        <f t="shared" si="337"/>
        <v>534.09725720547954</v>
      </c>
      <c r="P1307" s="174">
        <v>1.45</v>
      </c>
      <c r="Q1307" s="174">
        <f t="shared" si="344"/>
        <v>14.61209477260274</v>
      </c>
      <c r="R1307" s="173">
        <f t="shared" si="340"/>
        <v>774.44102294794527</v>
      </c>
      <c r="S1307" s="173">
        <f t="shared" si="345"/>
        <v>240.34376574246573</v>
      </c>
      <c r="T1307" s="111"/>
      <c r="U1307" s="32">
        <f t="shared" si="339"/>
        <v>0</v>
      </c>
      <c r="V1307" s="280">
        <v>1</v>
      </c>
      <c r="W1307" s="137"/>
      <c r="X1307" s="215"/>
      <c r="Y1307" s="294"/>
      <c r="Z1307" s="151"/>
    </row>
    <row r="1308" spans="1:26" s="46" customFormat="1" ht="12.75" customHeight="1">
      <c r="A1308" s="309" t="s">
        <v>3254</v>
      </c>
      <c r="B1308" s="314"/>
      <c r="C1308" s="314"/>
      <c r="D1308" s="311">
        <v>5999100036604</v>
      </c>
      <c r="E1308" s="309">
        <v>91210050100</v>
      </c>
      <c r="F1308" s="315">
        <v>6307901000</v>
      </c>
      <c r="G1308" s="348" t="s">
        <v>89</v>
      </c>
      <c r="H1308" s="81" t="s">
        <v>776</v>
      </c>
      <c r="I1308" s="347" t="s">
        <v>3270</v>
      </c>
      <c r="J1308" s="104" t="s">
        <v>26</v>
      </c>
      <c r="K1308" s="5" t="s">
        <v>503</v>
      </c>
      <c r="L1308" s="12">
        <v>1</v>
      </c>
      <c r="M1308" s="206">
        <v>12.596633424657535</v>
      </c>
      <c r="N1308" s="73"/>
      <c r="O1308" s="197">
        <f t="shared" si="337"/>
        <v>534.09725720547954</v>
      </c>
      <c r="P1308" s="174">
        <v>1.45</v>
      </c>
      <c r="Q1308" s="174">
        <f t="shared" si="344"/>
        <v>14.61209477260274</v>
      </c>
      <c r="R1308" s="173">
        <f t="shared" si="340"/>
        <v>774.44102294794527</v>
      </c>
      <c r="S1308" s="173">
        <f t="shared" si="345"/>
        <v>240.34376574246573</v>
      </c>
      <c r="T1308" s="111"/>
      <c r="U1308" s="32">
        <f t="shared" si="339"/>
        <v>0</v>
      </c>
      <c r="V1308" s="280">
        <v>2</v>
      </c>
      <c r="W1308" s="137"/>
      <c r="X1308" s="215"/>
      <c r="Y1308" s="294"/>
      <c r="Z1308" s="151"/>
    </row>
    <row r="1309" spans="1:26" s="46" customFormat="1" ht="12.75" customHeight="1">
      <c r="A1309" s="309" t="s">
        <v>3726</v>
      </c>
      <c r="B1309" s="314"/>
      <c r="C1309" s="314"/>
      <c r="D1309" s="311">
        <v>5999100036611</v>
      </c>
      <c r="E1309" s="318">
        <v>91210060100</v>
      </c>
      <c r="F1309" s="319">
        <v>6217100000</v>
      </c>
      <c r="G1309" s="5" t="s">
        <v>89</v>
      </c>
      <c r="H1309" s="8" t="s">
        <v>776</v>
      </c>
      <c r="I1309" s="347" t="s">
        <v>3270</v>
      </c>
      <c r="J1309" s="104" t="s">
        <v>80</v>
      </c>
      <c r="K1309" s="5" t="s">
        <v>503</v>
      </c>
      <c r="L1309" s="13">
        <v>1</v>
      </c>
      <c r="M1309" s="206">
        <v>12.596633424657535</v>
      </c>
      <c r="N1309" s="73"/>
      <c r="O1309" s="197">
        <f t="shared" ref="O1309:O1317" si="346">(M1309+M1309*N1309)*$Y$3*(1-$Y$2/100)</f>
        <v>534.09725720547954</v>
      </c>
      <c r="P1309" s="174">
        <v>1.45</v>
      </c>
      <c r="Q1309" s="174">
        <f t="shared" ref="Q1309:Q1317" si="347">M1309*0.8*P1309</f>
        <v>14.61209477260274</v>
      </c>
      <c r="R1309" s="173">
        <f t="shared" si="340"/>
        <v>774.44102294794527</v>
      </c>
      <c r="S1309" s="173">
        <f t="shared" ref="S1309:S1317" si="348">R1309-O1309</f>
        <v>240.34376574246573</v>
      </c>
      <c r="T1309" s="153"/>
      <c r="U1309" s="32">
        <f t="shared" ref="U1309:U1317" si="349">O1309*T1309</f>
        <v>0</v>
      </c>
      <c r="V1309" s="280">
        <v>2</v>
      </c>
      <c r="W1309" s="137"/>
      <c r="X1309" s="215"/>
      <c r="Y1309" s="294"/>
      <c r="Z1309" s="151"/>
    </row>
    <row r="1310" spans="1:26" s="46" customFormat="1" ht="12.75" customHeight="1">
      <c r="A1310" s="309" t="s">
        <v>3727</v>
      </c>
      <c r="B1310" s="314"/>
      <c r="C1310" s="314"/>
      <c r="D1310" s="311">
        <v>5999100036437</v>
      </c>
      <c r="E1310" s="318">
        <v>91208030100</v>
      </c>
      <c r="F1310" s="319">
        <v>6116930000</v>
      </c>
      <c r="G1310" s="5" t="s">
        <v>89</v>
      </c>
      <c r="H1310" s="8" t="s">
        <v>775</v>
      </c>
      <c r="I1310" s="347" t="s">
        <v>3764</v>
      </c>
      <c r="J1310" s="104" t="s">
        <v>25</v>
      </c>
      <c r="K1310" s="5" t="s">
        <v>3763</v>
      </c>
      <c r="L1310" s="13">
        <v>1</v>
      </c>
      <c r="M1310" s="206">
        <v>16.474707945205481</v>
      </c>
      <c r="N1310" s="73"/>
      <c r="O1310" s="197">
        <f t="shared" si="346"/>
        <v>698.52761687671239</v>
      </c>
      <c r="P1310" s="174">
        <v>1.45</v>
      </c>
      <c r="Q1310" s="174">
        <f t="shared" si="347"/>
        <v>19.110661216438359</v>
      </c>
      <c r="R1310" s="173">
        <f t="shared" si="340"/>
        <v>1012.865044471233</v>
      </c>
      <c r="S1310" s="173">
        <f t="shared" si="348"/>
        <v>314.33742759452059</v>
      </c>
      <c r="T1310" s="153"/>
      <c r="U1310" s="32">
        <f t="shared" si="349"/>
        <v>0</v>
      </c>
      <c r="V1310" s="280">
        <v>2</v>
      </c>
      <c r="W1310" s="137"/>
      <c r="X1310" s="215"/>
      <c r="Y1310" s="294"/>
      <c r="Z1310" s="151"/>
    </row>
    <row r="1311" spans="1:26" s="46" customFormat="1" ht="12.75" customHeight="1">
      <c r="A1311" s="309" t="s">
        <v>3728</v>
      </c>
      <c r="B1311" s="314"/>
      <c r="C1311" s="314"/>
      <c r="D1311" s="311">
        <v>5999100036420</v>
      </c>
      <c r="E1311" s="318">
        <v>91208020100</v>
      </c>
      <c r="F1311" s="319">
        <v>6116930000</v>
      </c>
      <c r="G1311" s="5" t="s">
        <v>89</v>
      </c>
      <c r="H1311" s="8" t="s">
        <v>775</v>
      </c>
      <c r="I1311" s="347" t="s">
        <v>3764</v>
      </c>
      <c r="J1311" s="104" t="s">
        <v>24</v>
      </c>
      <c r="K1311" s="5" t="s">
        <v>3763</v>
      </c>
      <c r="L1311" s="13">
        <v>1</v>
      </c>
      <c r="M1311" s="206">
        <v>16.474707945205481</v>
      </c>
      <c r="N1311" s="73"/>
      <c r="O1311" s="197">
        <f t="shared" si="346"/>
        <v>698.52761687671239</v>
      </c>
      <c r="P1311" s="174">
        <v>1.45</v>
      </c>
      <c r="Q1311" s="174">
        <f t="shared" si="347"/>
        <v>19.110661216438359</v>
      </c>
      <c r="R1311" s="173">
        <f t="shared" si="340"/>
        <v>1012.865044471233</v>
      </c>
      <c r="S1311" s="173">
        <f t="shared" si="348"/>
        <v>314.33742759452059</v>
      </c>
      <c r="T1311" s="153"/>
      <c r="U1311" s="32">
        <f t="shared" si="349"/>
        <v>0</v>
      </c>
      <c r="V1311" s="280">
        <v>2</v>
      </c>
      <c r="W1311" s="137"/>
      <c r="X1311" s="215"/>
      <c r="Y1311" s="294"/>
      <c r="Z1311" s="151"/>
    </row>
    <row r="1312" spans="1:26" s="46" customFormat="1" ht="12.75" customHeight="1">
      <c r="A1312" s="309" t="s">
        <v>3729</v>
      </c>
      <c r="B1312" s="314"/>
      <c r="C1312" s="314"/>
      <c r="D1312" s="311">
        <v>5999100036413</v>
      </c>
      <c r="E1312" s="318">
        <v>91208010100</v>
      </c>
      <c r="F1312" s="319">
        <v>6116930000</v>
      </c>
      <c r="G1312" s="5" t="s">
        <v>89</v>
      </c>
      <c r="H1312" s="8" t="s">
        <v>775</v>
      </c>
      <c r="I1312" s="347" t="s">
        <v>3764</v>
      </c>
      <c r="J1312" s="104" t="s">
        <v>23</v>
      </c>
      <c r="K1312" s="5" t="s">
        <v>3763</v>
      </c>
      <c r="L1312" s="13">
        <v>1</v>
      </c>
      <c r="M1312" s="206">
        <v>16.474707945205481</v>
      </c>
      <c r="N1312" s="73"/>
      <c r="O1312" s="197">
        <f t="shared" si="346"/>
        <v>698.52761687671239</v>
      </c>
      <c r="P1312" s="174">
        <v>1.45</v>
      </c>
      <c r="Q1312" s="174">
        <f t="shared" si="347"/>
        <v>19.110661216438359</v>
      </c>
      <c r="R1312" s="173">
        <f t="shared" si="340"/>
        <v>1012.865044471233</v>
      </c>
      <c r="S1312" s="173">
        <f t="shared" si="348"/>
        <v>314.33742759452059</v>
      </c>
      <c r="T1312" s="153"/>
      <c r="U1312" s="32">
        <f t="shared" si="349"/>
        <v>0</v>
      </c>
      <c r="V1312" s="280">
        <v>2</v>
      </c>
      <c r="W1312" s="137"/>
      <c r="X1312" s="215"/>
      <c r="Y1312" s="294"/>
      <c r="Z1312" s="151"/>
    </row>
    <row r="1313" spans="1:26" s="46" customFormat="1" ht="12.75" customHeight="1">
      <c r="A1313" s="309" t="s">
        <v>3730</v>
      </c>
      <c r="B1313" s="314"/>
      <c r="C1313" s="314"/>
      <c r="D1313" s="311">
        <v>5999100036444</v>
      </c>
      <c r="E1313" s="318">
        <v>91208040100</v>
      </c>
      <c r="F1313" s="319">
        <v>6116930000</v>
      </c>
      <c r="G1313" s="5" t="s">
        <v>89</v>
      </c>
      <c r="H1313" s="8" t="s">
        <v>775</v>
      </c>
      <c r="I1313" s="347" t="s">
        <v>3764</v>
      </c>
      <c r="J1313" s="104" t="s">
        <v>26</v>
      </c>
      <c r="K1313" s="5" t="s">
        <v>3763</v>
      </c>
      <c r="L1313" s="13">
        <v>1</v>
      </c>
      <c r="M1313" s="206">
        <v>16.474707945205481</v>
      </c>
      <c r="N1313" s="73"/>
      <c r="O1313" s="197">
        <f t="shared" si="346"/>
        <v>698.52761687671239</v>
      </c>
      <c r="P1313" s="174">
        <v>1.45</v>
      </c>
      <c r="Q1313" s="174">
        <f t="shared" si="347"/>
        <v>19.110661216438359</v>
      </c>
      <c r="R1313" s="173">
        <f t="shared" si="340"/>
        <v>1012.865044471233</v>
      </c>
      <c r="S1313" s="173">
        <f t="shared" si="348"/>
        <v>314.33742759452059</v>
      </c>
      <c r="T1313" s="153"/>
      <c r="U1313" s="32">
        <f t="shared" si="349"/>
        <v>0</v>
      </c>
      <c r="V1313" s="280">
        <v>2</v>
      </c>
      <c r="W1313" s="137"/>
      <c r="X1313" s="215"/>
      <c r="Y1313" s="294"/>
      <c r="Z1313" s="151"/>
    </row>
    <row r="1314" spans="1:26" s="46" customFormat="1" ht="12.75" customHeight="1">
      <c r="A1314" s="309" t="s">
        <v>3732</v>
      </c>
      <c r="B1314" s="314"/>
      <c r="C1314" s="314"/>
      <c r="D1314" s="311">
        <v>5999100036543</v>
      </c>
      <c r="E1314" s="318">
        <v>91209030100</v>
      </c>
      <c r="F1314" s="319">
        <v>4203299000</v>
      </c>
      <c r="G1314" s="5" t="s">
        <v>89</v>
      </c>
      <c r="H1314" s="8" t="s">
        <v>775</v>
      </c>
      <c r="I1314" s="347" t="s">
        <v>3765</v>
      </c>
      <c r="J1314" s="104" t="s">
        <v>25</v>
      </c>
      <c r="K1314" s="5" t="s">
        <v>503</v>
      </c>
      <c r="L1314" s="13">
        <v>1</v>
      </c>
      <c r="M1314" s="206">
        <v>17.746947945205481</v>
      </c>
      <c r="N1314" s="73"/>
      <c r="O1314" s="197">
        <f t="shared" si="346"/>
        <v>752.47059287671243</v>
      </c>
      <c r="P1314" s="174">
        <v>1.45</v>
      </c>
      <c r="Q1314" s="174">
        <f t="shared" si="347"/>
        <v>20.586459616438358</v>
      </c>
      <c r="R1314" s="173">
        <f t="shared" si="340"/>
        <v>1091.082359671233</v>
      </c>
      <c r="S1314" s="173">
        <f t="shared" si="348"/>
        <v>338.61176679452058</v>
      </c>
      <c r="T1314" s="153"/>
      <c r="U1314" s="32">
        <f t="shared" si="349"/>
        <v>0</v>
      </c>
      <c r="V1314" s="280">
        <v>2</v>
      </c>
      <c r="W1314" s="137"/>
      <c r="X1314" s="215"/>
      <c r="Y1314" s="294"/>
      <c r="Z1314" s="151"/>
    </row>
    <row r="1315" spans="1:26" s="46" customFormat="1" ht="12.75" customHeight="1">
      <c r="A1315" s="309" t="s">
        <v>3733</v>
      </c>
      <c r="B1315" s="314"/>
      <c r="C1315" s="314"/>
      <c r="D1315" s="311">
        <v>5999100036536</v>
      </c>
      <c r="E1315" s="318">
        <v>91209020100</v>
      </c>
      <c r="F1315" s="319">
        <v>4203299000</v>
      </c>
      <c r="G1315" s="5" t="s">
        <v>89</v>
      </c>
      <c r="H1315" s="8" t="s">
        <v>775</v>
      </c>
      <c r="I1315" s="347" t="s">
        <v>3765</v>
      </c>
      <c r="J1315" s="104" t="s">
        <v>24</v>
      </c>
      <c r="K1315" s="5" t="s">
        <v>503</v>
      </c>
      <c r="L1315" s="13">
        <v>1</v>
      </c>
      <c r="M1315" s="206">
        <v>17.746947945205481</v>
      </c>
      <c r="N1315" s="73"/>
      <c r="O1315" s="197">
        <f t="shared" si="346"/>
        <v>752.47059287671243</v>
      </c>
      <c r="P1315" s="174">
        <v>1.45</v>
      </c>
      <c r="Q1315" s="174">
        <f t="shared" si="347"/>
        <v>20.586459616438358</v>
      </c>
      <c r="R1315" s="173">
        <f t="shared" si="340"/>
        <v>1091.082359671233</v>
      </c>
      <c r="S1315" s="173">
        <f t="shared" si="348"/>
        <v>338.61176679452058</v>
      </c>
      <c r="T1315" s="153"/>
      <c r="U1315" s="32">
        <f t="shared" si="349"/>
        <v>0</v>
      </c>
      <c r="V1315" s="280">
        <v>2</v>
      </c>
      <c r="W1315" s="137"/>
      <c r="X1315" s="215"/>
      <c r="Y1315" s="294"/>
      <c r="Z1315" s="151"/>
    </row>
    <row r="1316" spans="1:26" s="46" customFormat="1" ht="12.75" customHeight="1">
      <c r="A1316" s="309" t="s">
        <v>3734</v>
      </c>
      <c r="B1316" s="314"/>
      <c r="C1316" s="314"/>
      <c r="D1316" s="311">
        <v>5999100036529</v>
      </c>
      <c r="E1316" s="318">
        <v>91209010100</v>
      </c>
      <c r="F1316" s="319">
        <v>4203299000</v>
      </c>
      <c r="G1316" s="5" t="s">
        <v>89</v>
      </c>
      <c r="H1316" s="8" t="s">
        <v>775</v>
      </c>
      <c r="I1316" s="347" t="s">
        <v>3765</v>
      </c>
      <c r="J1316" s="104" t="s">
        <v>23</v>
      </c>
      <c r="K1316" s="5" t="s">
        <v>503</v>
      </c>
      <c r="L1316" s="13">
        <v>1</v>
      </c>
      <c r="M1316" s="206">
        <v>17.746947945205481</v>
      </c>
      <c r="N1316" s="73"/>
      <c r="O1316" s="197">
        <f t="shared" si="346"/>
        <v>752.47059287671243</v>
      </c>
      <c r="P1316" s="174">
        <v>1.45</v>
      </c>
      <c r="Q1316" s="174">
        <f t="shared" si="347"/>
        <v>20.586459616438358</v>
      </c>
      <c r="R1316" s="173">
        <f t="shared" si="340"/>
        <v>1091.082359671233</v>
      </c>
      <c r="S1316" s="173">
        <f t="shared" si="348"/>
        <v>338.61176679452058</v>
      </c>
      <c r="T1316" s="153"/>
      <c r="U1316" s="32">
        <f t="shared" si="349"/>
        <v>0</v>
      </c>
      <c r="V1316" s="280">
        <v>2</v>
      </c>
      <c r="W1316" s="137"/>
      <c r="X1316" s="215"/>
      <c r="Y1316" s="294"/>
      <c r="Z1316" s="151"/>
    </row>
    <row r="1317" spans="1:26" s="46" customFormat="1" ht="12.75" customHeight="1">
      <c r="A1317" s="309" t="s">
        <v>3735</v>
      </c>
      <c r="B1317" s="314"/>
      <c r="C1317" s="314"/>
      <c r="D1317" s="311">
        <v>5999100036550</v>
      </c>
      <c r="E1317" s="318">
        <v>91209040100</v>
      </c>
      <c r="F1317" s="319">
        <v>4203299000</v>
      </c>
      <c r="G1317" s="5" t="s">
        <v>89</v>
      </c>
      <c r="H1317" s="8" t="s">
        <v>775</v>
      </c>
      <c r="I1317" s="347" t="s">
        <v>3765</v>
      </c>
      <c r="J1317" s="104" t="s">
        <v>26</v>
      </c>
      <c r="K1317" s="5" t="s">
        <v>503</v>
      </c>
      <c r="L1317" s="13">
        <v>1</v>
      </c>
      <c r="M1317" s="206">
        <v>17.746947945205481</v>
      </c>
      <c r="N1317" s="73"/>
      <c r="O1317" s="197">
        <f t="shared" si="346"/>
        <v>752.47059287671243</v>
      </c>
      <c r="P1317" s="174">
        <v>1.45</v>
      </c>
      <c r="Q1317" s="174">
        <f t="shared" si="347"/>
        <v>20.586459616438358</v>
      </c>
      <c r="R1317" s="173">
        <f t="shared" si="340"/>
        <v>1091.082359671233</v>
      </c>
      <c r="S1317" s="173">
        <f t="shared" si="348"/>
        <v>338.61176679452058</v>
      </c>
      <c r="T1317" s="153"/>
      <c r="U1317" s="32">
        <f t="shared" si="349"/>
        <v>0</v>
      </c>
      <c r="V1317" s="280">
        <v>2</v>
      </c>
      <c r="W1317" s="137"/>
      <c r="X1317" s="215"/>
      <c r="Y1317" s="294"/>
      <c r="Z1317" s="151"/>
    </row>
    <row r="1318" spans="1:26" s="46" customFormat="1" ht="12.75" customHeight="1">
      <c r="A1318" s="309" t="s">
        <v>3251</v>
      </c>
      <c r="B1318" s="314"/>
      <c r="C1318" s="314"/>
      <c r="D1318" s="311">
        <v>5999100036475</v>
      </c>
      <c r="E1318" s="309">
        <v>91208030200</v>
      </c>
      <c r="F1318" s="315">
        <v>4203299000</v>
      </c>
      <c r="G1318" s="348" t="s">
        <v>89</v>
      </c>
      <c r="H1318" s="81" t="s">
        <v>775</v>
      </c>
      <c r="I1318" s="347" t="s">
        <v>3271</v>
      </c>
      <c r="J1318" s="104" t="s">
        <v>25</v>
      </c>
      <c r="K1318" s="5" t="s">
        <v>503</v>
      </c>
      <c r="L1318" s="12">
        <v>1</v>
      </c>
      <c r="M1318" s="206">
        <v>15.885928767123284</v>
      </c>
      <c r="N1318" s="73"/>
      <c r="O1318" s="197">
        <f t="shared" si="337"/>
        <v>673.56337972602728</v>
      </c>
      <c r="P1318" s="174">
        <v>1.45</v>
      </c>
      <c r="Q1318" s="174">
        <f t="shared" si="344"/>
        <v>18.427677369863009</v>
      </c>
      <c r="R1318" s="173">
        <f t="shared" si="340"/>
        <v>976.66690060273947</v>
      </c>
      <c r="S1318" s="173">
        <f t="shared" si="345"/>
        <v>303.1035208767122</v>
      </c>
      <c r="T1318" s="111"/>
      <c r="U1318" s="32">
        <f t="shared" si="339"/>
        <v>0</v>
      </c>
      <c r="V1318" s="280">
        <v>2</v>
      </c>
      <c r="W1318" s="137"/>
      <c r="X1318" s="215"/>
      <c r="Y1318" s="294"/>
      <c r="Z1318" s="151"/>
    </row>
    <row r="1319" spans="1:26" s="46" customFormat="1" ht="12.75" customHeight="1">
      <c r="A1319" s="309" t="s">
        <v>3722</v>
      </c>
      <c r="B1319" s="314"/>
      <c r="C1319" s="314"/>
      <c r="D1319" s="311">
        <v>5999100036468</v>
      </c>
      <c r="E1319" s="318">
        <v>91208020200</v>
      </c>
      <c r="F1319" s="319">
        <v>4203299000</v>
      </c>
      <c r="G1319" s="5" t="s">
        <v>89</v>
      </c>
      <c r="H1319" s="8" t="s">
        <v>775</v>
      </c>
      <c r="I1319" s="347" t="s">
        <v>3271</v>
      </c>
      <c r="J1319" s="104" t="s">
        <v>24</v>
      </c>
      <c r="K1319" s="5" t="s">
        <v>503</v>
      </c>
      <c r="L1319" s="12">
        <v>1</v>
      </c>
      <c r="M1319" s="206">
        <v>15.885928767123284</v>
      </c>
      <c r="N1319" s="73"/>
      <c r="O1319" s="197">
        <f>(M1319+M1319*N1319)*$Y$3*(1-$Y$2/100)</f>
        <v>673.56337972602728</v>
      </c>
      <c r="P1319" s="174">
        <v>1.45</v>
      </c>
      <c r="Q1319" s="174">
        <f>M1319*0.8*P1319</f>
        <v>18.427677369863009</v>
      </c>
      <c r="R1319" s="173">
        <f t="shared" si="340"/>
        <v>976.66690060273947</v>
      </c>
      <c r="S1319" s="173">
        <f>R1319-O1319</f>
        <v>303.1035208767122</v>
      </c>
      <c r="T1319" s="153"/>
      <c r="U1319" s="32">
        <f>O1319*T1319</f>
        <v>0</v>
      </c>
      <c r="V1319" s="280">
        <v>2</v>
      </c>
      <c r="W1319" s="137"/>
      <c r="X1319" s="215"/>
      <c r="Y1319" s="294"/>
      <c r="Z1319" s="151"/>
    </row>
    <row r="1320" spans="1:26" s="46" customFormat="1" ht="12.75" customHeight="1">
      <c r="A1320" s="309" t="s">
        <v>3723</v>
      </c>
      <c r="B1320" s="314"/>
      <c r="C1320" s="314"/>
      <c r="D1320" s="311">
        <v>5999100036451</v>
      </c>
      <c r="E1320" s="318">
        <v>91208010200</v>
      </c>
      <c r="F1320" s="319">
        <v>4203299000</v>
      </c>
      <c r="G1320" s="5" t="s">
        <v>89</v>
      </c>
      <c r="H1320" s="8" t="s">
        <v>775</v>
      </c>
      <c r="I1320" s="347" t="s">
        <v>3271</v>
      </c>
      <c r="J1320" s="104" t="s">
        <v>23</v>
      </c>
      <c r="K1320" s="5" t="s">
        <v>503</v>
      </c>
      <c r="L1320" s="12">
        <v>1</v>
      </c>
      <c r="M1320" s="206">
        <v>15.885928767123284</v>
      </c>
      <c r="N1320" s="73"/>
      <c r="O1320" s="197">
        <f>(M1320+M1320*N1320)*$Y$3*(1-$Y$2/100)</f>
        <v>673.56337972602728</v>
      </c>
      <c r="P1320" s="174">
        <v>1.45</v>
      </c>
      <c r="Q1320" s="174">
        <f>M1320*0.8*P1320</f>
        <v>18.427677369863009</v>
      </c>
      <c r="R1320" s="173">
        <f t="shared" si="340"/>
        <v>976.66690060273947</v>
      </c>
      <c r="S1320" s="173">
        <f>R1320-O1320</f>
        <v>303.1035208767122</v>
      </c>
      <c r="T1320" s="153"/>
      <c r="U1320" s="32">
        <f>O1320*T1320</f>
        <v>0</v>
      </c>
      <c r="V1320" s="280"/>
      <c r="W1320" s="137"/>
      <c r="X1320" s="215"/>
      <c r="Y1320" s="294"/>
      <c r="Z1320" s="151"/>
    </row>
    <row r="1321" spans="1:26" s="46" customFormat="1" ht="12.75" customHeight="1">
      <c r="A1321" s="309" t="s">
        <v>3957</v>
      </c>
      <c r="B1321" s="314"/>
      <c r="C1321" s="314"/>
      <c r="D1321" s="311">
        <v>5999100036390</v>
      </c>
      <c r="E1321" s="309">
        <v>91207030100</v>
      </c>
      <c r="F1321" s="315">
        <v>4203299000</v>
      </c>
      <c r="G1321" s="129" t="s">
        <v>89</v>
      </c>
      <c r="H1321" s="8" t="s">
        <v>775</v>
      </c>
      <c r="I1321" s="347" t="s">
        <v>3759</v>
      </c>
      <c r="J1321" s="54" t="s">
        <v>25</v>
      </c>
      <c r="K1321" s="43" t="s">
        <v>895</v>
      </c>
      <c r="L1321" s="93">
        <v>1</v>
      </c>
      <c r="M1321" s="206">
        <v>17.746947945205481</v>
      </c>
      <c r="N1321" s="73"/>
      <c r="O1321" s="197">
        <f>(M1321+M1321*N1321)*$Y$3*(1-$Y$2/100)</f>
        <v>752.47059287671243</v>
      </c>
      <c r="P1321" s="174">
        <v>1.45</v>
      </c>
      <c r="Q1321" s="174">
        <f>M1321*0.8*P1321</f>
        <v>20.586459616438358</v>
      </c>
      <c r="R1321" s="173">
        <f>Q1321*53</f>
        <v>1091.082359671233</v>
      </c>
      <c r="S1321" s="173">
        <f>R1321-O1321</f>
        <v>338.61176679452058</v>
      </c>
      <c r="T1321" s="111"/>
      <c r="U1321" s="32">
        <f>O1321*T1321</f>
        <v>0</v>
      </c>
      <c r="V1321" s="280">
        <v>2</v>
      </c>
      <c r="W1321" s="137"/>
      <c r="X1321" s="215"/>
      <c r="Y1321" s="294"/>
      <c r="Z1321" s="151"/>
    </row>
    <row r="1322" spans="1:26" s="46" customFormat="1" ht="12.75" customHeight="1">
      <c r="A1322" s="309" t="s">
        <v>3958</v>
      </c>
      <c r="B1322" s="314"/>
      <c r="C1322" s="314"/>
      <c r="D1322" s="311">
        <v>5999100036383</v>
      </c>
      <c r="E1322" s="309">
        <v>91207020100</v>
      </c>
      <c r="F1322" s="315">
        <v>4203299000</v>
      </c>
      <c r="G1322" s="129" t="s">
        <v>89</v>
      </c>
      <c r="H1322" s="8" t="s">
        <v>775</v>
      </c>
      <c r="I1322" s="347" t="s">
        <v>3759</v>
      </c>
      <c r="J1322" s="54" t="s">
        <v>24</v>
      </c>
      <c r="K1322" s="43" t="s">
        <v>895</v>
      </c>
      <c r="L1322" s="93">
        <v>1</v>
      </c>
      <c r="M1322" s="206">
        <v>17.746947945205481</v>
      </c>
      <c r="N1322" s="73"/>
      <c r="O1322" s="197">
        <f>(M1322+M1322*N1322)*$Y$3*(1-$Y$2/100)</f>
        <v>752.47059287671243</v>
      </c>
      <c r="P1322" s="174">
        <v>1.45</v>
      </c>
      <c r="Q1322" s="174">
        <f>M1322*0.8*P1322</f>
        <v>20.586459616438358</v>
      </c>
      <c r="R1322" s="173">
        <f>Q1322*53</f>
        <v>1091.082359671233</v>
      </c>
      <c r="S1322" s="173">
        <f>R1322-O1322</f>
        <v>338.61176679452058</v>
      </c>
      <c r="T1322" s="111"/>
      <c r="U1322" s="32">
        <f>O1322*T1322</f>
        <v>0</v>
      </c>
      <c r="V1322" s="280">
        <v>2</v>
      </c>
      <c r="W1322" s="137"/>
      <c r="X1322" s="215"/>
      <c r="Y1322" s="294"/>
      <c r="Z1322" s="151"/>
    </row>
    <row r="1323" spans="1:26" s="46" customFormat="1" ht="12.75" customHeight="1">
      <c r="A1323" s="309" t="s">
        <v>3737</v>
      </c>
      <c r="B1323" s="314"/>
      <c r="C1323" s="314"/>
      <c r="D1323" s="311">
        <v>5999100036376</v>
      </c>
      <c r="E1323" s="318">
        <v>91207010100</v>
      </c>
      <c r="F1323" s="319">
        <v>4203299000</v>
      </c>
      <c r="G1323" s="5" t="s">
        <v>89</v>
      </c>
      <c r="H1323" s="8" t="s">
        <v>775</v>
      </c>
      <c r="I1323" s="347" t="s">
        <v>3759</v>
      </c>
      <c r="J1323" s="104" t="s">
        <v>23</v>
      </c>
      <c r="K1323" s="5" t="s">
        <v>503</v>
      </c>
      <c r="L1323" s="13">
        <v>1</v>
      </c>
      <c r="M1323" s="206">
        <v>17.746947945205481</v>
      </c>
      <c r="N1323" s="73"/>
      <c r="O1323" s="197">
        <f>(M1323+M1323*N1323)*$Y$3*(1-$Y$2/100)</f>
        <v>752.47059287671243</v>
      </c>
      <c r="P1323" s="174">
        <v>1.45</v>
      </c>
      <c r="Q1323" s="174">
        <f>M1323*0.8*P1323</f>
        <v>20.586459616438358</v>
      </c>
      <c r="R1323" s="173">
        <f t="shared" si="340"/>
        <v>1091.082359671233</v>
      </c>
      <c r="S1323" s="173">
        <f>R1323-O1323</f>
        <v>338.61176679452058</v>
      </c>
      <c r="T1323" s="153"/>
      <c r="U1323" s="32">
        <f>O1323*T1323</f>
        <v>0</v>
      </c>
      <c r="V1323" s="280">
        <v>2</v>
      </c>
      <c r="W1323" s="137"/>
      <c r="X1323" s="215"/>
      <c r="Y1323" s="294"/>
      <c r="Z1323" s="151"/>
    </row>
    <row r="1324" spans="1:26" s="46" customFormat="1" ht="12.75" customHeight="1">
      <c r="A1324" s="309" t="s">
        <v>3260</v>
      </c>
      <c r="B1324" s="314"/>
      <c r="C1324" s="314"/>
      <c r="D1324" s="311">
        <v>5999100036505</v>
      </c>
      <c r="E1324" s="309">
        <v>91208030300</v>
      </c>
      <c r="F1324" s="315">
        <v>4203299000</v>
      </c>
      <c r="G1324" s="348" t="s">
        <v>89</v>
      </c>
      <c r="H1324" s="81" t="s">
        <v>775</v>
      </c>
      <c r="I1324" s="347" t="s">
        <v>3272</v>
      </c>
      <c r="J1324" s="104" t="s">
        <v>25</v>
      </c>
      <c r="K1324" s="5" t="s">
        <v>3269</v>
      </c>
      <c r="L1324" s="12">
        <v>1</v>
      </c>
      <c r="M1324" s="206">
        <v>17.746947945205481</v>
      </c>
      <c r="N1324" s="73"/>
      <c r="O1324" s="197">
        <f t="shared" si="337"/>
        <v>752.47059287671243</v>
      </c>
      <c r="P1324" s="174">
        <v>1.45</v>
      </c>
      <c r="Q1324" s="174">
        <f t="shared" si="344"/>
        <v>20.586459616438358</v>
      </c>
      <c r="R1324" s="173">
        <f t="shared" si="340"/>
        <v>1091.082359671233</v>
      </c>
      <c r="S1324" s="173">
        <f t="shared" si="345"/>
        <v>338.61176679452058</v>
      </c>
      <c r="T1324" s="111"/>
      <c r="U1324" s="32">
        <f t="shared" si="339"/>
        <v>0</v>
      </c>
      <c r="V1324" s="280">
        <v>2</v>
      </c>
      <c r="W1324" s="137"/>
      <c r="X1324" s="215"/>
      <c r="Y1324" s="294"/>
      <c r="Z1324" s="151"/>
    </row>
    <row r="1325" spans="1:26" s="46" customFormat="1" ht="12.75" customHeight="1">
      <c r="A1325" s="309" t="s">
        <v>3261</v>
      </c>
      <c r="B1325" s="314"/>
      <c r="C1325" s="314"/>
      <c r="D1325" s="311">
        <v>5999100036499</v>
      </c>
      <c r="E1325" s="309">
        <v>91208020300</v>
      </c>
      <c r="F1325" s="315">
        <v>4203299000</v>
      </c>
      <c r="G1325" s="348" t="s">
        <v>89</v>
      </c>
      <c r="H1325" s="81" t="s">
        <v>775</v>
      </c>
      <c r="I1325" s="347" t="s">
        <v>3272</v>
      </c>
      <c r="J1325" s="104" t="s">
        <v>24</v>
      </c>
      <c r="K1325" s="5" t="s">
        <v>3269</v>
      </c>
      <c r="L1325" s="12">
        <v>1</v>
      </c>
      <c r="M1325" s="206">
        <v>17.746947945205481</v>
      </c>
      <c r="N1325" s="73"/>
      <c r="O1325" s="197">
        <f t="shared" si="337"/>
        <v>752.47059287671243</v>
      </c>
      <c r="P1325" s="174">
        <v>1.45</v>
      </c>
      <c r="Q1325" s="174">
        <f t="shared" si="344"/>
        <v>20.586459616438358</v>
      </c>
      <c r="R1325" s="173">
        <f t="shared" si="340"/>
        <v>1091.082359671233</v>
      </c>
      <c r="S1325" s="173">
        <f t="shared" si="345"/>
        <v>338.61176679452058</v>
      </c>
      <c r="T1325" s="111"/>
      <c r="U1325" s="32">
        <f t="shared" si="339"/>
        <v>0</v>
      </c>
      <c r="V1325" s="280">
        <v>1</v>
      </c>
      <c r="W1325" s="137"/>
      <c r="X1325" s="215"/>
      <c r="Y1325" s="294"/>
      <c r="Z1325" s="151"/>
    </row>
    <row r="1326" spans="1:26" s="46" customFormat="1" ht="12.75" customHeight="1">
      <c r="A1326" s="309" t="s">
        <v>3738</v>
      </c>
      <c r="B1326" s="314"/>
      <c r="C1326" s="314"/>
      <c r="D1326" s="311">
        <v>5999100036482</v>
      </c>
      <c r="E1326" s="318">
        <v>91208010300</v>
      </c>
      <c r="F1326" s="319">
        <v>4203299000</v>
      </c>
      <c r="G1326" s="5" t="s">
        <v>89</v>
      </c>
      <c r="H1326" s="8" t="s">
        <v>775</v>
      </c>
      <c r="I1326" s="347" t="s">
        <v>3272</v>
      </c>
      <c r="J1326" s="104" t="s">
        <v>23</v>
      </c>
      <c r="K1326" s="5" t="s">
        <v>3269</v>
      </c>
      <c r="L1326" s="12">
        <v>1</v>
      </c>
      <c r="M1326" s="206">
        <v>17.746947945205481</v>
      </c>
      <c r="N1326" s="73"/>
      <c r="O1326" s="197">
        <f>(M1326+M1326*N1326)*$Y$3*(1-$Y$2/100)</f>
        <v>752.47059287671243</v>
      </c>
      <c r="P1326" s="174">
        <v>1.45</v>
      </c>
      <c r="Q1326" s="174">
        <f>M1326*0.8*P1326</f>
        <v>20.586459616438358</v>
      </c>
      <c r="R1326" s="173">
        <f t="shared" si="340"/>
        <v>1091.082359671233</v>
      </c>
      <c r="S1326" s="173">
        <f>R1326-O1326</f>
        <v>338.61176679452058</v>
      </c>
      <c r="T1326" s="153"/>
      <c r="U1326" s="32">
        <f>O1326*T1326</f>
        <v>0</v>
      </c>
      <c r="V1326" s="280">
        <v>2</v>
      </c>
      <c r="W1326" s="137"/>
      <c r="X1326" s="215"/>
      <c r="Y1326" s="294"/>
      <c r="Z1326" s="151"/>
    </row>
    <row r="1327" spans="1:26" s="46" customFormat="1" ht="12.75" customHeight="1">
      <c r="A1327" s="309" t="s">
        <v>3262</v>
      </c>
      <c r="B1327" s="314"/>
      <c r="C1327" s="314"/>
      <c r="D1327" s="311">
        <v>5999100036512</v>
      </c>
      <c r="E1327" s="309">
        <v>91208040300</v>
      </c>
      <c r="F1327" s="315">
        <v>4203299000</v>
      </c>
      <c r="G1327" s="348" t="s">
        <v>89</v>
      </c>
      <c r="H1327" s="81" t="s">
        <v>775</v>
      </c>
      <c r="I1327" s="347" t="s">
        <v>3272</v>
      </c>
      <c r="J1327" s="104" t="s">
        <v>26</v>
      </c>
      <c r="K1327" s="5" t="s">
        <v>3269</v>
      </c>
      <c r="L1327" s="12">
        <v>1</v>
      </c>
      <c r="M1327" s="206">
        <v>17.746947945205481</v>
      </c>
      <c r="N1327" s="73"/>
      <c r="O1327" s="197">
        <f t="shared" si="337"/>
        <v>752.47059287671243</v>
      </c>
      <c r="P1327" s="174">
        <v>1.45</v>
      </c>
      <c r="Q1327" s="174">
        <f t="shared" si="344"/>
        <v>20.586459616438358</v>
      </c>
      <c r="R1327" s="173">
        <f t="shared" si="340"/>
        <v>1091.082359671233</v>
      </c>
      <c r="S1327" s="173">
        <f t="shared" si="345"/>
        <v>338.61176679452058</v>
      </c>
      <c r="T1327" s="111"/>
      <c r="U1327" s="32">
        <f t="shared" si="339"/>
        <v>0</v>
      </c>
      <c r="V1327" s="280">
        <v>2</v>
      </c>
      <c r="W1327" s="137"/>
      <c r="X1327" s="215"/>
      <c r="Y1327" s="294"/>
      <c r="Z1327" s="151"/>
    </row>
    <row r="1328" spans="1:26" s="44" customFormat="1" ht="12.75" customHeight="1">
      <c r="A1328" s="309" t="s">
        <v>2409</v>
      </c>
      <c r="B1328" s="310">
        <v>81068512</v>
      </c>
      <c r="C1328" s="310"/>
      <c r="D1328" s="311">
        <v>816532010444</v>
      </c>
      <c r="E1328" s="318">
        <v>91013030000</v>
      </c>
      <c r="F1328" s="318">
        <v>4203299000</v>
      </c>
      <c r="G1328" s="348" t="s">
        <v>89</v>
      </c>
      <c r="H1328" s="96" t="s">
        <v>775</v>
      </c>
      <c r="I1328" s="347" t="s">
        <v>546</v>
      </c>
      <c r="J1328" s="316" t="s">
        <v>25</v>
      </c>
      <c r="K1328" s="5"/>
      <c r="L1328" s="21">
        <v>1</v>
      </c>
      <c r="M1328" s="206">
        <v>14.22670684931507</v>
      </c>
      <c r="N1328" s="27"/>
      <c r="O1328" s="197">
        <f t="shared" ref="O1328:O1355" si="350">(M1328+M1328*N1328)*$Y$3*(1-$Y$2/100)</f>
        <v>603.2123704109589</v>
      </c>
      <c r="P1328" s="174">
        <v>1.45</v>
      </c>
      <c r="Q1328" s="174">
        <f t="shared" si="343"/>
        <v>16.502979945205482</v>
      </c>
      <c r="R1328" s="173">
        <f t="shared" si="340"/>
        <v>874.65793709589047</v>
      </c>
      <c r="S1328" s="173">
        <f t="shared" ref="S1328:S1333" si="351">R1328-O1328</f>
        <v>271.44556668493158</v>
      </c>
      <c r="T1328" s="111"/>
      <c r="U1328" s="32">
        <f t="shared" si="339"/>
        <v>0</v>
      </c>
      <c r="V1328" s="280">
        <v>1</v>
      </c>
      <c r="W1328" s="133" t="s">
        <v>249</v>
      </c>
      <c r="X1328" s="215"/>
      <c r="Y1328" s="20"/>
      <c r="Z1328" s="183"/>
    </row>
    <row r="1329" spans="1:26" s="44" customFormat="1" ht="14.1" customHeight="1">
      <c r="A1329" s="309" t="s">
        <v>2410</v>
      </c>
      <c r="B1329" s="310">
        <v>81068518</v>
      </c>
      <c r="C1329" s="310"/>
      <c r="D1329" s="311">
        <v>816532010031</v>
      </c>
      <c r="E1329" s="318">
        <v>91014030000</v>
      </c>
      <c r="F1329" s="315">
        <v>4203299000</v>
      </c>
      <c r="G1329" s="348" t="s">
        <v>89</v>
      </c>
      <c r="H1329" s="96" t="s">
        <v>775</v>
      </c>
      <c r="I1329" s="347" t="s">
        <v>547</v>
      </c>
      <c r="J1329" s="316" t="s">
        <v>25</v>
      </c>
      <c r="K1329" s="5"/>
      <c r="L1329" s="21">
        <v>1</v>
      </c>
      <c r="M1329" s="206">
        <v>14.22670684931507</v>
      </c>
      <c r="N1329" s="27"/>
      <c r="O1329" s="197">
        <f t="shared" si="350"/>
        <v>603.2123704109589</v>
      </c>
      <c r="P1329" s="174">
        <v>1.45</v>
      </c>
      <c r="Q1329" s="174">
        <f t="shared" si="343"/>
        <v>16.502979945205482</v>
      </c>
      <c r="R1329" s="173">
        <f t="shared" si="340"/>
        <v>874.65793709589047</v>
      </c>
      <c r="S1329" s="173">
        <f t="shared" si="351"/>
        <v>271.44556668493158</v>
      </c>
      <c r="T1329" s="111"/>
      <c r="U1329" s="32">
        <f t="shared" si="339"/>
        <v>0</v>
      </c>
      <c r="V1329" s="280" t="s">
        <v>4119</v>
      </c>
      <c r="W1329" s="133" t="s">
        <v>249</v>
      </c>
      <c r="X1329" s="215"/>
      <c r="Y1329" s="20"/>
      <c r="Z1329" s="183"/>
    </row>
    <row r="1330" spans="1:26" s="44" customFormat="1" ht="12.75" customHeight="1">
      <c r="A1330" s="309" t="s">
        <v>2411</v>
      </c>
      <c r="B1330" s="310">
        <v>81068519</v>
      </c>
      <c r="C1330" s="310"/>
      <c r="D1330" s="311">
        <v>816532010024</v>
      </c>
      <c r="E1330" s="318">
        <v>91014020000</v>
      </c>
      <c r="F1330" s="318">
        <v>4203299000</v>
      </c>
      <c r="G1330" s="348" t="s">
        <v>89</v>
      </c>
      <c r="H1330" s="96" t="s">
        <v>775</v>
      </c>
      <c r="I1330" s="347" t="s">
        <v>547</v>
      </c>
      <c r="J1330" s="316" t="s">
        <v>24</v>
      </c>
      <c r="K1330" s="5"/>
      <c r="L1330" s="21">
        <v>1</v>
      </c>
      <c r="M1330" s="206">
        <v>14.22670684931507</v>
      </c>
      <c r="N1330" s="27"/>
      <c r="O1330" s="197">
        <f t="shared" si="350"/>
        <v>603.2123704109589</v>
      </c>
      <c r="P1330" s="174">
        <v>1.45</v>
      </c>
      <c r="Q1330" s="174">
        <f t="shared" si="343"/>
        <v>16.502979945205482</v>
      </c>
      <c r="R1330" s="173">
        <f t="shared" si="340"/>
        <v>874.65793709589047</v>
      </c>
      <c r="S1330" s="173">
        <f t="shared" si="351"/>
        <v>271.44556668493158</v>
      </c>
      <c r="T1330" s="111"/>
      <c r="U1330" s="32">
        <f t="shared" si="339"/>
        <v>0</v>
      </c>
      <c r="V1330" s="280">
        <v>26</v>
      </c>
      <c r="W1330" s="134" t="s">
        <v>250</v>
      </c>
      <c r="X1330" s="215"/>
      <c r="Y1330" s="20"/>
      <c r="Z1330" s="183"/>
    </row>
    <row r="1331" spans="1:26" s="44" customFormat="1" ht="12.75" customHeight="1">
      <c r="A1331" s="309" t="s">
        <v>2412</v>
      </c>
      <c r="B1331" s="310">
        <v>81068520</v>
      </c>
      <c r="C1331" s="310"/>
      <c r="D1331" s="311">
        <v>816532010017</v>
      </c>
      <c r="E1331" s="318">
        <v>91014010000</v>
      </c>
      <c r="F1331" s="315">
        <v>4203299000</v>
      </c>
      <c r="G1331" s="348" t="s">
        <v>89</v>
      </c>
      <c r="H1331" s="96" t="s">
        <v>775</v>
      </c>
      <c r="I1331" s="347" t="s">
        <v>547</v>
      </c>
      <c r="J1331" s="316" t="s">
        <v>23</v>
      </c>
      <c r="K1331" s="5"/>
      <c r="L1331" s="21">
        <v>1</v>
      </c>
      <c r="M1331" s="206">
        <v>14.22670684931507</v>
      </c>
      <c r="N1331" s="27"/>
      <c r="O1331" s="197">
        <f t="shared" si="350"/>
        <v>603.2123704109589</v>
      </c>
      <c r="P1331" s="174">
        <v>1.45</v>
      </c>
      <c r="Q1331" s="174">
        <f t="shared" si="343"/>
        <v>16.502979945205482</v>
      </c>
      <c r="R1331" s="173">
        <f t="shared" si="340"/>
        <v>874.65793709589047</v>
      </c>
      <c r="S1331" s="173">
        <f t="shared" si="351"/>
        <v>271.44556668493158</v>
      </c>
      <c r="T1331" s="111"/>
      <c r="U1331" s="32">
        <f t="shared" si="339"/>
        <v>0</v>
      </c>
      <c r="V1331" s="280"/>
      <c r="W1331" s="134" t="s">
        <v>250</v>
      </c>
      <c r="X1331" s="215"/>
      <c r="Y1331" s="20"/>
      <c r="Z1331" s="183"/>
    </row>
    <row r="1332" spans="1:26" s="45" customFormat="1" ht="12.75" customHeight="1">
      <c r="A1332" s="309" t="s">
        <v>2413</v>
      </c>
      <c r="B1332" s="310">
        <v>81068524</v>
      </c>
      <c r="C1332" s="310"/>
      <c r="D1332" s="311">
        <v>816532010277</v>
      </c>
      <c r="E1332" s="318">
        <v>91009010000</v>
      </c>
      <c r="F1332" s="315">
        <v>4203299000</v>
      </c>
      <c r="G1332" s="348" t="s">
        <v>89</v>
      </c>
      <c r="H1332" s="96" t="s">
        <v>775</v>
      </c>
      <c r="I1332" s="347" t="s">
        <v>548</v>
      </c>
      <c r="J1332" s="316" t="s">
        <v>23</v>
      </c>
      <c r="K1332" s="5"/>
      <c r="L1332" s="21">
        <v>1</v>
      </c>
      <c r="M1332" s="206">
        <v>16.289523287671233</v>
      </c>
      <c r="N1332" s="27"/>
      <c r="O1332" s="197">
        <f t="shared" si="350"/>
        <v>690.67578739726036</v>
      </c>
      <c r="P1332" s="174">
        <v>1.45</v>
      </c>
      <c r="Q1332" s="174">
        <f t="shared" si="343"/>
        <v>18.895847013698631</v>
      </c>
      <c r="R1332" s="173">
        <f t="shared" si="340"/>
        <v>1001.4798917260275</v>
      </c>
      <c r="S1332" s="173">
        <f t="shared" si="351"/>
        <v>310.80410432876715</v>
      </c>
      <c r="T1332" s="111"/>
      <c r="U1332" s="32">
        <f t="shared" si="339"/>
        <v>0</v>
      </c>
      <c r="V1332" s="280">
        <v>2</v>
      </c>
      <c r="W1332" s="137"/>
      <c r="X1332" s="215"/>
      <c r="Y1332" s="20"/>
      <c r="Z1332" s="183"/>
    </row>
    <row r="1333" spans="1:26" s="46" customFormat="1" ht="12.75" customHeight="1">
      <c r="A1333" s="309" t="s">
        <v>2414</v>
      </c>
      <c r="B1333" s="310">
        <v>81068534</v>
      </c>
      <c r="C1333" s="310"/>
      <c r="D1333" s="311">
        <v>816532010765</v>
      </c>
      <c r="E1333" s="318">
        <v>91016010000</v>
      </c>
      <c r="F1333" s="315">
        <v>4203299000</v>
      </c>
      <c r="G1333" s="348" t="s">
        <v>89</v>
      </c>
      <c r="H1333" s="96" t="s">
        <v>775</v>
      </c>
      <c r="I1333" s="347" t="s">
        <v>549</v>
      </c>
      <c r="J1333" s="316" t="s">
        <v>23</v>
      </c>
      <c r="K1333" s="5"/>
      <c r="L1333" s="21">
        <v>1</v>
      </c>
      <c r="M1333" s="206">
        <v>12.163890410958906</v>
      </c>
      <c r="N1333" s="27"/>
      <c r="O1333" s="197">
        <f t="shared" si="350"/>
        <v>515.74895342465766</v>
      </c>
      <c r="P1333" s="174">
        <v>1.45</v>
      </c>
      <c r="Q1333" s="174">
        <f t="shared" ref="Q1333:Q1353" si="352">M1333*0.8*P1333</f>
        <v>14.11011287671233</v>
      </c>
      <c r="R1333" s="173">
        <f t="shared" ref="R1333:R1397" si="353">Q1333*53</f>
        <v>747.83598246575355</v>
      </c>
      <c r="S1333" s="173">
        <f t="shared" si="351"/>
        <v>232.08702904109589</v>
      </c>
      <c r="T1333" s="111"/>
      <c r="U1333" s="32">
        <f t="shared" si="339"/>
        <v>0</v>
      </c>
      <c r="V1333" s="280">
        <v>20</v>
      </c>
      <c r="W1333" s="134" t="s">
        <v>250</v>
      </c>
      <c r="X1333" s="215"/>
      <c r="Y1333" s="294"/>
      <c r="Z1333" s="183"/>
    </row>
    <row r="1334" spans="1:26" s="46" customFormat="1" ht="12.75" customHeight="1">
      <c r="A1334" s="309" t="s">
        <v>3255</v>
      </c>
      <c r="B1334" s="314"/>
      <c r="C1334" s="314"/>
      <c r="D1334" s="311">
        <v>5999100036680</v>
      </c>
      <c r="E1334" s="309">
        <v>91215030100</v>
      </c>
      <c r="F1334" s="315">
        <v>6307901000</v>
      </c>
      <c r="G1334" s="348" t="s">
        <v>89</v>
      </c>
      <c r="H1334" s="81" t="s">
        <v>3242</v>
      </c>
      <c r="I1334" s="347" t="s">
        <v>3237</v>
      </c>
      <c r="J1334" s="104"/>
      <c r="K1334" s="43"/>
      <c r="L1334" s="12">
        <v>1</v>
      </c>
      <c r="M1334" s="206">
        <v>31.390684931506854</v>
      </c>
      <c r="N1334" s="73"/>
      <c r="O1334" s="197">
        <f t="shared" si="350"/>
        <v>1330.9650410958907</v>
      </c>
      <c r="P1334" s="174">
        <v>1.25</v>
      </c>
      <c r="Q1334" s="174">
        <f>M1334*0.8*P1334</f>
        <v>31.390684931506854</v>
      </c>
      <c r="R1334" s="173">
        <f t="shared" si="353"/>
        <v>1663.7063013698632</v>
      </c>
      <c r="S1334" s="173">
        <f>R1334-O1334</f>
        <v>332.74126027397256</v>
      </c>
      <c r="T1334" s="111"/>
      <c r="U1334" s="32">
        <f t="shared" si="339"/>
        <v>0</v>
      </c>
      <c r="V1334" s="280">
        <v>2</v>
      </c>
      <c r="W1334" s="137"/>
      <c r="X1334" s="215"/>
      <c r="Y1334" s="294"/>
      <c r="Z1334" s="151"/>
    </row>
    <row r="1335" spans="1:26" s="46" customFormat="1" ht="12.75" customHeight="1">
      <c r="A1335" s="309" t="s">
        <v>3256</v>
      </c>
      <c r="B1335" s="314"/>
      <c r="C1335" s="314"/>
      <c r="D1335" s="311">
        <v>5999100036673</v>
      </c>
      <c r="E1335" s="309">
        <v>91215020100</v>
      </c>
      <c r="F1335" s="315">
        <v>6307901000</v>
      </c>
      <c r="G1335" s="348" t="s">
        <v>89</v>
      </c>
      <c r="H1335" s="81" t="s">
        <v>3242</v>
      </c>
      <c r="I1335" s="347" t="s">
        <v>3238</v>
      </c>
      <c r="J1335" s="104"/>
      <c r="K1335" s="43"/>
      <c r="L1335" s="12">
        <v>1</v>
      </c>
      <c r="M1335" s="206">
        <v>31.390684931506854</v>
      </c>
      <c r="N1335" s="73"/>
      <c r="O1335" s="197">
        <f t="shared" si="350"/>
        <v>1330.9650410958907</v>
      </c>
      <c r="P1335" s="174">
        <v>1.25</v>
      </c>
      <c r="Q1335" s="174">
        <f>M1335*0.8*P1335</f>
        <v>31.390684931506854</v>
      </c>
      <c r="R1335" s="173">
        <f t="shared" si="353"/>
        <v>1663.7063013698632</v>
      </c>
      <c r="S1335" s="173">
        <f>R1335-O1335</f>
        <v>332.74126027397256</v>
      </c>
      <c r="T1335" s="111"/>
      <c r="U1335" s="32">
        <f t="shared" si="339"/>
        <v>0</v>
      </c>
      <c r="V1335" s="280">
        <v>2</v>
      </c>
      <c r="W1335" s="137"/>
      <c r="X1335" s="215"/>
      <c r="Y1335" s="294"/>
      <c r="Z1335" s="151"/>
    </row>
    <row r="1336" spans="1:26" s="46" customFormat="1" ht="12.75" customHeight="1">
      <c r="A1336" s="309" t="s">
        <v>3257</v>
      </c>
      <c r="B1336" s="314"/>
      <c r="C1336" s="314"/>
      <c r="D1336" s="311">
        <v>5999100036666</v>
      </c>
      <c r="E1336" s="309">
        <v>91215010100</v>
      </c>
      <c r="F1336" s="315">
        <v>6307901000</v>
      </c>
      <c r="G1336" s="348" t="s">
        <v>89</v>
      </c>
      <c r="H1336" s="81" t="s">
        <v>3242</v>
      </c>
      <c r="I1336" s="347" t="s">
        <v>3239</v>
      </c>
      <c r="J1336" s="104"/>
      <c r="K1336" s="43"/>
      <c r="L1336" s="12">
        <v>1</v>
      </c>
      <c r="M1336" s="206">
        <v>31.390684931506854</v>
      </c>
      <c r="N1336" s="73"/>
      <c r="O1336" s="197">
        <f t="shared" si="350"/>
        <v>1330.9650410958907</v>
      </c>
      <c r="P1336" s="174">
        <v>1.25</v>
      </c>
      <c r="Q1336" s="174">
        <f>M1336*0.8*P1336</f>
        <v>31.390684931506854</v>
      </c>
      <c r="R1336" s="173">
        <f t="shared" si="353"/>
        <v>1663.7063013698632</v>
      </c>
      <c r="S1336" s="173">
        <f>R1336-O1336</f>
        <v>332.74126027397256</v>
      </c>
      <c r="T1336" s="111"/>
      <c r="U1336" s="32">
        <f t="shared" si="339"/>
        <v>0</v>
      </c>
      <c r="V1336" s="280">
        <v>1</v>
      </c>
      <c r="W1336" s="137"/>
      <c r="X1336" s="215"/>
      <c r="Y1336" s="294"/>
      <c r="Z1336" s="151"/>
    </row>
    <row r="1337" spans="1:26" s="46" customFormat="1" ht="12.75" customHeight="1">
      <c r="A1337" s="309" t="s">
        <v>3258</v>
      </c>
      <c r="B1337" s="314"/>
      <c r="C1337" s="314"/>
      <c r="D1337" s="311">
        <v>5999100036697</v>
      </c>
      <c r="E1337" s="309">
        <v>91215040100</v>
      </c>
      <c r="F1337" s="315">
        <v>6307901000</v>
      </c>
      <c r="G1337" s="348" t="s">
        <v>89</v>
      </c>
      <c r="H1337" s="81" t="s">
        <v>3242</v>
      </c>
      <c r="I1337" s="347" t="s">
        <v>3240</v>
      </c>
      <c r="J1337" s="104"/>
      <c r="K1337" s="43"/>
      <c r="L1337" s="12">
        <v>1</v>
      </c>
      <c r="M1337" s="206">
        <v>31.390684931506854</v>
      </c>
      <c r="N1337" s="73"/>
      <c r="O1337" s="197">
        <f t="shared" si="350"/>
        <v>1330.9650410958907</v>
      </c>
      <c r="P1337" s="174">
        <v>1.25</v>
      </c>
      <c r="Q1337" s="174">
        <f>M1337*0.8*P1337</f>
        <v>31.390684931506854</v>
      </c>
      <c r="R1337" s="173">
        <f t="shared" si="353"/>
        <v>1663.7063013698632</v>
      </c>
      <c r="S1337" s="173">
        <f>R1337-O1337</f>
        <v>332.74126027397256</v>
      </c>
      <c r="T1337" s="111"/>
      <c r="U1337" s="32">
        <f t="shared" si="339"/>
        <v>0</v>
      </c>
      <c r="V1337" s="280">
        <v>2</v>
      </c>
      <c r="W1337" s="137"/>
      <c r="X1337" s="215"/>
      <c r="Y1337" s="294"/>
      <c r="Z1337" s="151"/>
    </row>
    <row r="1338" spans="1:26" s="46" customFormat="1" ht="12.75" customHeight="1">
      <c r="A1338" s="309" t="s">
        <v>3259</v>
      </c>
      <c r="B1338" s="314"/>
      <c r="C1338" s="314"/>
      <c r="D1338" s="311">
        <v>5999100036703</v>
      </c>
      <c r="E1338" s="309">
        <v>91215050100</v>
      </c>
      <c r="F1338" s="315">
        <v>6307901000</v>
      </c>
      <c r="G1338" s="348" t="s">
        <v>89</v>
      </c>
      <c r="H1338" s="81" t="s">
        <v>3242</v>
      </c>
      <c r="I1338" s="347" t="s">
        <v>3241</v>
      </c>
      <c r="J1338" s="104"/>
      <c r="K1338" s="43"/>
      <c r="L1338" s="12">
        <v>1</v>
      </c>
      <c r="M1338" s="206">
        <v>31.390684931506854</v>
      </c>
      <c r="N1338" s="73"/>
      <c r="O1338" s="197">
        <f t="shared" si="350"/>
        <v>1330.9650410958907</v>
      </c>
      <c r="P1338" s="174">
        <v>1.25</v>
      </c>
      <c r="Q1338" s="174">
        <f>M1338*0.8*P1338</f>
        <v>31.390684931506854</v>
      </c>
      <c r="R1338" s="173">
        <f t="shared" si="353"/>
        <v>1663.7063013698632</v>
      </c>
      <c r="S1338" s="173">
        <f>R1338-O1338</f>
        <v>332.74126027397256</v>
      </c>
      <c r="T1338" s="111"/>
      <c r="U1338" s="32">
        <f t="shared" si="339"/>
        <v>0</v>
      </c>
      <c r="V1338" s="280">
        <v>2</v>
      </c>
      <c r="W1338" s="137"/>
      <c r="X1338" s="215"/>
      <c r="Y1338" s="294"/>
      <c r="Z1338" s="151"/>
    </row>
    <row r="1339" spans="1:26" s="46" customFormat="1" ht="12.75" customHeight="1">
      <c r="A1339" s="309" t="s">
        <v>2415</v>
      </c>
      <c r="B1339" s="310"/>
      <c r="C1339" s="310"/>
      <c r="D1339" s="311">
        <v>5999100002876</v>
      </c>
      <c r="E1339" s="318">
        <v>91056010100</v>
      </c>
      <c r="F1339" s="318"/>
      <c r="G1339" s="91" t="s">
        <v>89</v>
      </c>
      <c r="H1339" s="10" t="s">
        <v>771</v>
      </c>
      <c r="I1339" s="260" t="s">
        <v>270</v>
      </c>
      <c r="J1339" s="107"/>
      <c r="K1339" s="80"/>
      <c r="L1339" s="21">
        <v>1</v>
      </c>
      <c r="M1339" s="206">
        <v>8.6752438356164401</v>
      </c>
      <c r="N1339" s="27"/>
      <c r="O1339" s="197">
        <f t="shared" si="350"/>
        <v>367.83033863013708</v>
      </c>
      <c r="P1339" s="174">
        <v>1.5</v>
      </c>
      <c r="Q1339" s="174">
        <f t="shared" si="352"/>
        <v>10.410292602739728</v>
      </c>
      <c r="R1339" s="173">
        <f t="shared" si="353"/>
        <v>551.74550794520565</v>
      </c>
      <c r="S1339" s="173">
        <f t="shared" ref="S1339:S1349" si="354">R1339-O1339</f>
        <v>183.91516931506857</v>
      </c>
      <c r="T1339" s="111"/>
      <c r="U1339" s="32">
        <f t="shared" si="339"/>
        <v>0</v>
      </c>
      <c r="V1339" s="280">
        <v>1</v>
      </c>
      <c r="W1339" s="137"/>
      <c r="X1339" s="215"/>
      <c r="Y1339" s="20"/>
      <c r="Z1339" s="182"/>
    </row>
    <row r="1340" spans="1:26" s="2" customFormat="1" ht="13.5" customHeight="1">
      <c r="A1340" s="309" t="s">
        <v>2416</v>
      </c>
      <c r="B1340" s="310"/>
      <c r="C1340" s="310"/>
      <c r="D1340" s="311">
        <v>5999100024670</v>
      </c>
      <c r="E1340" s="318">
        <v>91056011401</v>
      </c>
      <c r="F1340" s="315">
        <v>4202929100</v>
      </c>
      <c r="G1340" s="129" t="s">
        <v>89</v>
      </c>
      <c r="H1340" s="81" t="s">
        <v>771</v>
      </c>
      <c r="I1340" s="260" t="s">
        <v>913</v>
      </c>
      <c r="J1340" s="105"/>
      <c r="K1340" s="43"/>
      <c r="L1340" s="15">
        <v>1</v>
      </c>
      <c r="M1340" s="206">
        <v>6.4493589041095891</v>
      </c>
      <c r="N1340" s="73"/>
      <c r="O1340" s="197">
        <f t="shared" si="350"/>
        <v>273.45281753424655</v>
      </c>
      <c r="P1340" s="174">
        <v>1.6</v>
      </c>
      <c r="Q1340" s="174">
        <f t="shared" si="352"/>
        <v>8.2551793972602763</v>
      </c>
      <c r="R1340" s="173">
        <f t="shared" si="353"/>
        <v>437.52450805479464</v>
      </c>
      <c r="S1340" s="173">
        <f t="shared" si="354"/>
        <v>164.07169052054809</v>
      </c>
      <c r="T1340" s="153"/>
      <c r="U1340" s="32">
        <f t="shared" ref="U1340:U1407" si="355">O1340*T1340</f>
        <v>0</v>
      </c>
      <c r="V1340" s="280">
        <v>1</v>
      </c>
      <c r="W1340" s="137"/>
      <c r="X1340" s="217"/>
      <c r="Y1340" s="74"/>
      <c r="Z1340" s="178"/>
    </row>
    <row r="1341" spans="1:26" s="44" customFormat="1" ht="14.1" customHeight="1">
      <c r="A1341" s="309" t="s">
        <v>2417</v>
      </c>
      <c r="B1341" s="310"/>
      <c r="C1341" s="310"/>
      <c r="D1341" s="311"/>
      <c r="E1341" s="318"/>
      <c r="F1341" s="318"/>
      <c r="G1341" s="19" t="s">
        <v>89</v>
      </c>
      <c r="H1341" s="96" t="s">
        <v>99</v>
      </c>
      <c r="I1341" s="260" t="s">
        <v>550</v>
      </c>
      <c r="J1341" s="104" t="s">
        <v>25</v>
      </c>
      <c r="K1341" s="5"/>
      <c r="L1341" s="15"/>
      <c r="M1341" s="206">
        <v>12.837999999999999</v>
      </c>
      <c r="N1341" s="73"/>
      <c r="O1341" s="197">
        <f t="shared" si="350"/>
        <v>544.33119999999997</v>
      </c>
      <c r="P1341" s="174">
        <v>1.35</v>
      </c>
      <c r="Q1341" s="174">
        <f t="shared" si="352"/>
        <v>13.865040000000002</v>
      </c>
      <c r="R1341" s="173">
        <f t="shared" si="353"/>
        <v>734.84712000000013</v>
      </c>
      <c r="S1341" s="173">
        <f t="shared" si="354"/>
        <v>190.51592000000016</v>
      </c>
      <c r="T1341" s="111"/>
      <c r="U1341" s="32">
        <f t="shared" si="355"/>
        <v>0</v>
      </c>
      <c r="V1341" s="280">
        <v>1</v>
      </c>
      <c r="W1341" s="137"/>
      <c r="X1341" s="215"/>
      <c r="Y1341" s="20"/>
      <c r="Z1341" s="182"/>
    </row>
    <row r="1342" spans="1:26" s="44" customFormat="1" ht="14.1" customHeight="1">
      <c r="A1342" s="309" t="s">
        <v>2418</v>
      </c>
      <c r="B1342" s="310"/>
      <c r="C1342" s="310"/>
      <c r="D1342" s="311"/>
      <c r="E1342" s="318"/>
      <c r="F1342" s="318"/>
      <c r="G1342" s="19" t="s">
        <v>89</v>
      </c>
      <c r="H1342" s="96" t="s">
        <v>99</v>
      </c>
      <c r="I1342" s="260" t="s">
        <v>550</v>
      </c>
      <c r="J1342" s="104" t="s">
        <v>24</v>
      </c>
      <c r="K1342" s="5"/>
      <c r="L1342" s="15"/>
      <c r="M1342" s="206">
        <v>12.837999999999999</v>
      </c>
      <c r="N1342" s="73"/>
      <c r="O1342" s="197">
        <f t="shared" si="350"/>
        <v>544.33119999999997</v>
      </c>
      <c r="P1342" s="174">
        <v>1.35</v>
      </c>
      <c r="Q1342" s="174">
        <f t="shared" si="352"/>
        <v>13.865040000000002</v>
      </c>
      <c r="R1342" s="173">
        <f t="shared" si="353"/>
        <v>734.84712000000013</v>
      </c>
      <c r="S1342" s="173">
        <f t="shared" si="354"/>
        <v>190.51592000000016</v>
      </c>
      <c r="T1342" s="111"/>
      <c r="U1342" s="32">
        <f t="shared" si="355"/>
        <v>0</v>
      </c>
      <c r="V1342" s="280">
        <v>1</v>
      </c>
      <c r="W1342" s="137"/>
      <c r="X1342" s="215"/>
      <c r="Y1342" s="20"/>
      <c r="Z1342" s="182"/>
    </row>
    <row r="1343" spans="1:26" s="44" customFormat="1" ht="14.1" customHeight="1">
      <c r="A1343" s="309" t="s">
        <v>2419</v>
      </c>
      <c r="B1343" s="310"/>
      <c r="C1343" s="310"/>
      <c r="D1343" s="311"/>
      <c r="E1343" s="318"/>
      <c r="F1343" s="318"/>
      <c r="G1343" s="19" t="s">
        <v>89</v>
      </c>
      <c r="H1343" s="96" t="s">
        <v>99</v>
      </c>
      <c r="I1343" s="260" t="s">
        <v>550</v>
      </c>
      <c r="J1343" s="104" t="s">
        <v>23</v>
      </c>
      <c r="K1343" s="5"/>
      <c r="L1343" s="15"/>
      <c r="M1343" s="206">
        <v>12.837999999999999</v>
      </c>
      <c r="N1343" s="73"/>
      <c r="O1343" s="197">
        <f t="shared" si="350"/>
        <v>544.33119999999997</v>
      </c>
      <c r="P1343" s="174">
        <v>1.35</v>
      </c>
      <c r="Q1343" s="174">
        <f t="shared" si="352"/>
        <v>13.865040000000002</v>
      </c>
      <c r="R1343" s="173">
        <f t="shared" si="353"/>
        <v>734.84712000000013</v>
      </c>
      <c r="S1343" s="173">
        <f t="shared" si="354"/>
        <v>190.51592000000016</v>
      </c>
      <c r="T1343" s="111"/>
      <c r="U1343" s="32">
        <f t="shared" si="355"/>
        <v>0</v>
      </c>
      <c r="V1343" s="280">
        <v>1</v>
      </c>
      <c r="W1343" s="137"/>
      <c r="X1343" s="215"/>
      <c r="Y1343" s="20"/>
      <c r="Z1343" s="182"/>
    </row>
    <row r="1344" spans="1:26" s="44" customFormat="1" ht="14.1" customHeight="1">
      <c r="A1344" s="309" t="s">
        <v>2420</v>
      </c>
      <c r="B1344" s="310"/>
      <c r="C1344" s="310"/>
      <c r="D1344" s="311"/>
      <c r="E1344" s="318"/>
      <c r="F1344" s="318"/>
      <c r="G1344" s="19" t="s">
        <v>89</v>
      </c>
      <c r="H1344" s="96" t="s">
        <v>99</v>
      </c>
      <c r="I1344" s="260" t="s">
        <v>551</v>
      </c>
      <c r="J1344" s="104" t="s">
        <v>25</v>
      </c>
      <c r="K1344" s="5"/>
      <c r="L1344" s="15"/>
      <c r="M1344" s="206">
        <v>12.837999999999999</v>
      </c>
      <c r="N1344" s="73"/>
      <c r="O1344" s="197">
        <f t="shared" si="350"/>
        <v>544.33119999999997</v>
      </c>
      <c r="P1344" s="174">
        <v>1.35</v>
      </c>
      <c r="Q1344" s="174">
        <f t="shared" si="352"/>
        <v>13.865040000000002</v>
      </c>
      <c r="R1344" s="173">
        <f t="shared" si="353"/>
        <v>734.84712000000013</v>
      </c>
      <c r="S1344" s="173">
        <f t="shared" si="354"/>
        <v>190.51592000000016</v>
      </c>
      <c r="T1344" s="111"/>
      <c r="U1344" s="32">
        <f t="shared" si="355"/>
        <v>0</v>
      </c>
      <c r="V1344" s="280">
        <v>1</v>
      </c>
      <c r="W1344" s="137"/>
      <c r="X1344" s="215"/>
      <c r="Y1344" s="20"/>
      <c r="Z1344" s="182"/>
    </row>
    <row r="1345" spans="1:26" s="44" customFormat="1" ht="14.1" customHeight="1">
      <c r="A1345" s="309" t="s">
        <v>2421</v>
      </c>
      <c r="B1345" s="310"/>
      <c r="C1345" s="310"/>
      <c r="D1345" s="311"/>
      <c r="E1345" s="318"/>
      <c r="F1345" s="318"/>
      <c r="G1345" s="19" t="s">
        <v>89</v>
      </c>
      <c r="H1345" s="96" t="s">
        <v>99</v>
      </c>
      <c r="I1345" s="260" t="s">
        <v>551</v>
      </c>
      <c r="J1345" s="104" t="s">
        <v>24</v>
      </c>
      <c r="K1345" s="5"/>
      <c r="L1345" s="15"/>
      <c r="M1345" s="206">
        <v>12.837999999999999</v>
      </c>
      <c r="N1345" s="73"/>
      <c r="O1345" s="197">
        <f t="shared" si="350"/>
        <v>544.33119999999997</v>
      </c>
      <c r="P1345" s="174">
        <v>1.35</v>
      </c>
      <c r="Q1345" s="174">
        <f t="shared" si="352"/>
        <v>13.865040000000002</v>
      </c>
      <c r="R1345" s="173">
        <f t="shared" si="353"/>
        <v>734.84712000000013</v>
      </c>
      <c r="S1345" s="173">
        <f t="shared" si="354"/>
        <v>190.51592000000016</v>
      </c>
      <c r="T1345" s="111"/>
      <c r="U1345" s="32">
        <f t="shared" si="355"/>
        <v>0</v>
      </c>
      <c r="V1345" s="280">
        <v>1</v>
      </c>
      <c r="W1345" s="137"/>
      <c r="X1345" s="215"/>
      <c r="Y1345" s="20"/>
      <c r="Z1345" s="182"/>
    </row>
    <row r="1346" spans="1:26" ht="12.75" customHeight="1">
      <c r="A1346" s="309" t="s">
        <v>2423</v>
      </c>
      <c r="B1346" s="310"/>
      <c r="C1346" s="310"/>
      <c r="D1346" s="311">
        <v>5999100021365</v>
      </c>
      <c r="E1346" s="309">
        <v>91113000100</v>
      </c>
      <c r="F1346" s="315">
        <v>6307901000</v>
      </c>
      <c r="G1346" s="129" t="s">
        <v>89</v>
      </c>
      <c r="H1346" s="81" t="s">
        <v>718</v>
      </c>
      <c r="I1346" s="259" t="s">
        <v>717</v>
      </c>
      <c r="J1346" s="144"/>
      <c r="K1346" s="145"/>
      <c r="L1346" s="121">
        <v>1</v>
      </c>
      <c r="M1346" s="206">
        <v>3.8567736986301377</v>
      </c>
      <c r="N1346" s="122"/>
      <c r="O1346" s="197">
        <f t="shared" si="350"/>
        <v>163.52720482191785</v>
      </c>
      <c r="P1346" s="174">
        <v>2</v>
      </c>
      <c r="Q1346" s="194">
        <f t="shared" si="352"/>
        <v>6.1708379178082211</v>
      </c>
      <c r="R1346" s="173">
        <f t="shared" si="353"/>
        <v>327.0544096438357</v>
      </c>
      <c r="S1346" s="173">
        <f t="shared" si="354"/>
        <v>163.52720482191785</v>
      </c>
      <c r="T1346" s="153"/>
      <c r="U1346" s="32">
        <f t="shared" si="355"/>
        <v>0</v>
      </c>
      <c r="V1346" s="280">
        <v>6</v>
      </c>
      <c r="W1346" s="137"/>
      <c r="X1346" s="217"/>
      <c r="Y1346" s="294"/>
      <c r="Z1346" s="182"/>
    </row>
    <row r="1347" spans="1:26" s="46" customFormat="1" ht="12.75" customHeight="1">
      <c r="A1347" s="309" t="s">
        <v>3770</v>
      </c>
      <c r="B1347" s="314"/>
      <c r="C1347" s="314"/>
      <c r="D1347" s="311">
        <v>5999100036635</v>
      </c>
      <c r="E1347" s="318">
        <v>91212010100</v>
      </c>
      <c r="F1347" s="319">
        <v>6307901000</v>
      </c>
      <c r="G1347" s="5" t="s">
        <v>89</v>
      </c>
      <c r="H1347" s="8" t="s">
        <v>768</v>
      </c>
      <c r="I1347" s="259" t="s">
        <v>3771</v>
      </c>
      <c r="J1347" s="104"/>
      <c r="K1347" s="43"/>
      <c r="L1347" s="13">
        <v>1</v>
      </c>
      <c r="M1347" s="206">
        <v>10.650003287671236</v>
      </c>
      <c r="N1347" s="73"/>
      <c r="O1347" s="197">
        <f t="shared" si="350"/>
        <v>451.56013939726046</v>
      </c>
      <c r="P1347" s="174">
        <v>1.4</v>
      </c>
      <c r="Q1347" s="174">
        <f t="shared" si="352"/>
        <v>11.928003682191784</v>
      </c>
      <c r="R1347" s="173">
        <f t="shared" si="353"/>
        <v>632.18419515616461</v>
      </c>
      <c r="S1347" s="173">
        <f t="shared" si="354"/>
        <v>180.62405575890415</v>
      </c>
      <c r="T1347" s="153"/>
      <c r="U1347" s="32">
        <f>O1347*T1347</f>
        <v>0</v>
      </c>
      <c r="V1347" s="280">
        <v>2</v>
      </c>
      <c r="W1347" s="137"/>
      <c r="X1347" s="215"/>
      <c r="Y1347" s="294"/>
      <c r="Z1347" s="151"/>
    </row>
    <row r="1348" spans="1:26" s="46" customFormat="1" ht="12.75" customHeight="1">
      <c r="A1348" s="309" t="s">
        <v>3736</v>
      </c>
      <c r="B1348" s="314"/>
      <c r="C1348" s="314"/>
      <c r="D1348" s="311">
        <v>5999100036659</v>
      </c>
      <c r="E1348" s="318">
        <v>91214010100</v>
      </c>
      <c r="F1348" s="319">
        <v>6307901000</v>
      </c>
      <c r="G1348" s="5" t="s">
        <v>89</v>
      </c>
      <c r="H1348" s="8" t="s">
        <v>770</v>
      </c>
      <c r="I1348" s="259" t="s">
        <v>3760</v>
      </c>
      <c r="J1348" s="104"/>
      <c r="K1348" s="43"/>
      <c r="L1348" s="13">
        <v>1</v>
      </c>
      <c r="M1348" s="206">
        <v>7.419616438356166</v>
      </c>
      <c r="N1348" s="73"/>
      <c r="O1348" s="197">
        <f>(M1348+M1348*N1348)*$Y$3*(1-$Y$2/100)</f>
        <v>314.59173698630144</v>
      </c>
      <c r="P1348" s="174">
        <v>1.6</v>
      </c>
      <c r="Q1348" s="174">
        <f>M1348*0.8*P1348</f>
        <v>9.4971090410958947</v>
      </c>
      <c r="R1348" s="173">
        <f t="shared" si="353"/>
        <v>503.34677917808244</v>
      </c>
      <c r="S1348" s="173">
        <f>R1348-O1348</f>
        <v>188.755042191781</v>
      </c>
      <c r="T1348" s="153"/>
      <c r="U1348" s="32">
        <f>O1348*T1348</f>
        <v>0</v>
      </c>
      <c r="V1348" s="280"/>
      <c r="W1348" s="137"/>
      <c r="X1348" s="215"/>
      <c r="Y1348" s="294"/>
      <c r="Z1348" s="151"/>
    </row>
    <row r="1349" spans="1:26" s="52" customFormat="1" ht="14.1" customHeight="1">
      <c r="A1349" s="309" t="s">
        <v>2424</v>
      </c>
      <c r="B1349" s="310">
        <v>81154273</v>
      </c>
      <c r="C1349" s="310"/>
      <c r="D1349" s="311">
        <v>816532010819</v>
      </c>
      <c r="E1349" s="318">
        <v>91021010000</v>
      </c>
      <c r="F1349" s="315">
        <v>6307901000</v>
      </c>
      <c r="G1349" s="91" t="s">
        <v>89</v>
      </c>
      <c r="H1349" s="10" t="s">
        <v>770</v>
      </c>
      <c r="I1349" s="347" t="s">
        <v>271</v>
      </c>
      <c r="J1349" s="107"/>
      <c r="K1349" s="80"/>
      <c r="L1349" s="21">
        <v>1</v>
      </c>
      <c r="M1349" s="206">
        <v>9.3258871232876714</v>
      </c>
      <c r="N1349" s="27"/>
      <c r="O1349" s="197">
        <f t="shared" si="350"/>
        <v>395.41761402739729</v>
      </c>
      <c r="P1349" s="174">
        <v>1.5</v>
      </c>
      <c r="Q1349" s="174">
        <f t="shared" si="352"/>
        <v>11.191064547945206</v>
      </c>
      <c r="R1349" s="173">
        <f t="shared" si="353"/>
        <v>593.12642104109591</v>
      </c>
      <c r="S1349" s="173">
        <f t="shared" si="354"/>
        <v>197.70880701369862</v>
      </c>
      <c r="T1349" s="111"/>
      <c r="U1349" s="32">
        <f t="shared" si="355"/>
        <v>0</v>
      </c>
      <c r="V1349" s="280">
        <v>1</v>
      </c>
      <c r="W1349" s="136" t="s">
        <v>251</v>
      </c>
      <c r="X1349" s="227"/>
      <c r="Y1349" s="20"/>
      <c r="Z1349" s="151"/>
    </row>
    <row r="1350" spans="1:26" s="46" customFormat="1" ht="12.75" customHeight="1">
      <c r="A1350" s="309" t="s">
        <v>3959</v>
      </c>
      <c r="B1350" s="314"/>
      <c r="C1350" s="314"/>
      <c r="D1350" s="311">
        <v>5999100036628</v>
      </c>
      <c r="E1350" s="309">
        <v>91211010100</v>
      </c>
      <c r="F1350" s="315">
        <v>9506919000</v>
      </c>
      <c r="G1350" s="129" t="s">
        <v>89</v>
      </c>
      <c r="H1350" s="8" t="s">
        <v>1016</v>
      </c>
      <c r="I1350" s="312" t="s">
        <v>3960</v>
      </c>
      <c r="J1350" s="54"/>
      <c r="K1350" s="43" t="s">
        <v>895</v>
      </c>
      <c r="L1350" s="93">
        <v>1</v>
      </c>
      <c r="M1350" s="206">
        <v>9.131835616438357</v>
      </c>
      <c r="N1350" s="73"/>
      <c r="O1350" s="197">
        <f>(M1350+M1350*N1350)*$Y$3*(1-$Y$2/100)</f>
        <v>387.18983013698636</v>
      </c>
      <c r="P1350" s="174">
        <v>1.5</v>
      </c>
      <c r="Q1350" s="174">
        <f>M1350*0.8*P1350</f>
        <v>10.95820273972603</v>
      </c>
      <c r="R1350" s="173">
        <f>Q1350*53</f>
        <v>580.78474520547957</v>
      </c>
      <c r="S1350" s="173">
        <f>R1350-O1350</f>
        <v>193.59491506849321</v>
      </c>
      <c r="T1350" s="111"/>
      <c r="U1350" s="32">
        <f>O1350*T1350</f>
        <v>0</v>
      </c>
      <c r="V1350" s="280"/>
      <c r="W1350" s="137"/>
      <c r="X1350" s="215"/>
      <c r="Y1350" s="294"/>
      <c r="Z1350" s="151"/>
    </row>
    <row r="1351" spans="1:26" s="46" customFormat="1" ht="12.75" customHeight="1">
      <c r="A1351" s="309" t="s">
        <v>3731</v>
      </c>
      <c r="B1351" s="314"/>
      <c r="C1351" s="314"/>
      <c r="D1351" s="311">
        <v>5999100036642</v>
      </c>
      <c r="E1351" s="318">
        <v>91213010100</v>
      </c>
      <c r="F1351" s="319">
        <v>6307901000</v>
      </c>
      <c r="G1351" s="5" t="s">
        <v>89</v>
      </c>
      <c r="H1351" s="8" t="s">
        <v>1016</v>
      </c>
      <c r="I1351" s="347" t="s">
        <v>3762</v>
      </c>
      <c r="J1351" s="104" t="s">
        <v>3761</v>
      </c>
      <c r="K1351" s="43" t="s">
        <v>503</v>
      </c>
      <c r="L1351" s="13">
        <v>1</v>
      </c>
      <c r="M1351" s="206">
        <v>14.462544657534249</v>
      </c>
      <c r="N1351" s="73"/>
      <c r="O1351" s="197">
        <f>(M1351+M1351*N1351)*$Y$3*(1-$Y$2/100)</f>
        <v>613.2118934794521</v>
      </c>
      <c r="P1351" s="174">
        <v>1.35</v>
      </c>
      <c r="Q1351" s="174">
        <f>M1351*0.8*P1351</f>
        <v>15.61954823013699</v>
      </c>
      <c r="R1351" s="173">
        <f t="shared" si="353"/>
        <v>827.83605619726052</v>
      </c>
      <c r="S1351" s="173">
        <f>R1351-O1351</f>
        <v>214.62416271780842</v>
      </c>
      <c r="T1351" s="153"/>
      <c r="U1351" s="32">
        <f>O1351*T1351</f>
        <v>0</v>
      </c>
      <c r="V1351" s="280">
        <v>2</v>
      </c>
      <c r="W1351" s="137"/>
      <c r="X1351" s="215"/>
      <c r="Y1351" s="294"/>
      <c r="Z1351" s="151"/>
    </row>
    <row r="1352" spans="1:26" s="46" customFormat="1" ht="12.75" customHeight="1">
      <c r="A1352" s="309" t="s">
        <v>2425</v>
      </c>
      <c r="B1352" s="310"/>
      <c r="C1352" s="310"/>
      <c r="D1352" s="311">
        <v>5999100002746</v>
      </c>
      <c r="E1352" s="318">
        <v>91080050000</v>
      </c>
      <c r="F1352" s="318"/>
      <c r="G1352" s="91" t="s">
        <v>89</v>
      </c>
      <c r="H1352" s="79" t="s">
        <v>774</v>
      </c>
      <c r="I1352" s="349" t="s">
        <v>272</v>
      </c>
      <c r="J1352" s="107"/>
      <c r="K1352" s="80"/>
      <c r="L1352" s="21">
        <v>300</v>
      </c>
      <c r="M1352" s="206">
        <v>0.55096767123287671</v>
      </c>
      <c r="N1352" s="27"/>
      <c r="O1352" s="197">
        <f t="shared" si="350"/>
        <v>23.361029260273973</v>
      </c>
      <c r="P1352" s="174">
        <v>1.5</v>
      </c>
      <c r="Q1352" s="174">
        <f t="shared" si="352"/>
        <v>0.66116120547945212</v>
      </c>
      <c r="R1352" s="173">
        <f t="shared" si="353"/>
        <v>35.041543890410964</v>
      </c>
      <c r="S1352" s="173">
        <f t="shared" ref="S1352:S1355" si="356">R1352-O1352</f>
        <v>11.68051463013699</v>
      </c>
      <c r="T1352" s="111"/>
      <c r="U1352" s="32">
        <f t="shared" si="355"/>
        <v>0</v>
      </c>
      <c r="V1352" s="280">
        <v>30</v>
      </c>
      <c r="W1352" s="137"/>
      <c r="X1352" s="215"/>
      <c r="Y1352" s="35"/>
      <c r="Z1352" s="151"/>
    </row>
    <row r="1353" spans="1:26" s="46" customFormat="1" ht="12.75" customHeight="1">
      <c r="A1353" s="309" t="s">
        <v>2426</v>
      </c>
      <c r="B1353" s="310"/>
      <c r="C1353" s="310"/>
      <c r="D1353" s="311">
        <v>5999100002753</v>
      </c>
      <c r="E1353" s="318">
        <v>91080040000</v>
      </c>
      <c r="F1353" s="318">
        <v>4819400000</v>
      </c>
      <c r="G1353" s="91" t="s">
        <v>89</v>
      </c>
      <c r="H1353" s="79" t="s">
        <v>774</v>
      </c>
      <c r="I1353" s="349" t="s">
        <v>273</v>
      </c>
      <c r="J1353" s="107"/>
      <c r="K1353" s="80"/>
      <c r="L1353" s="21">
        <v>300</v>
      </c>
      <c r="M1353" s="206">
        <v>0.36384657534246573</v>
      </c>
      <c r="N1353" s="27"/>
      <c r="O1353" s="197">
        <f t="shared" si="350"/>
        <v>15.427094794520549</v>
      </c>
      <c r="P1353" s="174">
        <v>1.5</v>
      </c>
      <c r="Q1353" s="174">
        <f t="shared" si="352"/>
        <v>0.43661589041095883</v>
      </c>
      <c r="R1353" s="173">
        <f t="shared" si="353"/>
        <v>23.140642191780817</v>
      </c>
      <c r="S1353" s="173">
        <f t="shared" si="356"/>
        <v>7.7135473972602675</v>
      </c>
      <c r="T1353" s="111"/>
      <c r="U1353" s="32">
        <f t="shared" si="355"/>
        <v>0</v>
      </c>
      <c r="V1353" s="280">
        <v>15</v>
      </c>
      <c r="W1353" s="133" t="s">
        <v>249</v>
      </c>
      <c r="X1353" s="215"/>
      <c r="Y1353" s="35"/>
      <c r="Z1353" s="151"/>
    </row>
    <row r="1354" spans="1:26" s="46" customFormat="1" ht="12.75" customHeight="1">
      <c r="A1354" s="309" t="s">
        <v>2427</v>
      </c>
      <c r="B1354" s="310"/>
      <c r="C1354" s="310"/>
      <c r="D1354" s="311">
        <v>5999100017467</v>
      </c>
      <c r="E1354" s="318">
        <v>94016010300</v>
      </c>
      <c r="F1354" s="318"/>
      <c r="G1354" s="91" t="s">
        <v>89</v>
      </c>
      <c r="H1354" s="270" t="s">
        <v>779</v>
      </c>
      <c r="I1354" s="260" t="s">
        <v>690</v>
      </c>
      <c r="J1354" s="106"/>
      <c r="K1354" s="82" t="s">
        <v>278</v>
      </c>
      <c r="L1354" s="21">
        <v>1</v>
      </c>
      <c r="M1354" s="206">
        <v>70.032821917808207</v>
      </c>
      <c r="N1354" s="27"/>
      <c r="O1354" s="197">
        <f t="shared" si="350"/>
        <v>2969.3916493150682</v>
      </c>
      <c r="P1354" s="174">
        <v>1.2</v>
      </c>
      <c r="Q1354" s="174">
        <f t="shared" ref="Q1354:Q1355" si="357">M1354*0.8*P1354</f>
        <v>67.231509041095876</v>
      </c>
      <c r="R1354" s="173">
        <f t="shared" si="353"/>
        <v>3563.2699791780815</v>
      </c>
      <c r="S1354" s="173">
        <f t="shared" si="356"/>
        <v>593.87832986301328</v>
      </c>
      <c r="T1354" s="111"/>
      <c r="U1354" s="32">
        <f t="shared" si="355"/>
        <v>0</v>
      </c>
      <c r="V1354" s="280">
        <v>2</v>
      </c>
      <c r="W1354" s="137"/>
      <c r="X1354" s="227"/>
      <c r="Y1354" s="74"/>
      <c r="Z1354" s="178"/>
    </row>
    <row r="1355" spans="1:26" s="52" customFormat="1" ht="14.1" customHeight="1">
      <c r="A1355" s="309" t="s">
        <v>2428</v>
      </c>
      <c r="B1355" s="310"/>
      <c r="C1355" s="310"/>
      <c r="D1355" s="311">
        <v>5999100017122</v>
      </c>
      <c r="E1355" s="318">
        <v>91024010000</v>
      </c>
      <c r="F1355" s="318">
        <v>9506919000</v>
      </c>
      <c r="G1355" s="91" t="s">
        <v>89</v>
      </c>
      <c r="H1355" s="10" t="s">
        <v>780</v>
      </c>
      <c r="I1355" s="347" t="s">
        <v>553</v>
      </c>
      <c r="J1355" s="107" t="s">
        <v>554</v>
      </c>
      <c r="K1355" s="80"/>
      <c r="L1355" s="21">
        <v>1</v>
      </c>
      <c r="M1355" s="206">
        <v>35.191811506849312</v>
      </c>
      <c r="N1355" s="27"/>
      <c r="O1355" s="197">
        <f t="shared" si="350"/>
        <v>1492.132807890411</v>
      </c>
      <c r="P1355" s="174">
        <v>1.25</v>
      </c>
      <c r="Q1355" s="174">
        <f t="shared" si="357"/>
        <v>35.191811506849312</v>
      </c>
      <c r="R1355" s="173">
        <f t="shared" si="353"/>
        <v>1865.1660098630136</v>
      </c>
      <c r="S1355" s="173">
        <f t="shared" si="356"/>
        <v>373.03320197260268</v>
      </c>
      <c r="T1355" s="111"/>
      <c r="U1355" s="32">
        <f t="shared" si="355"/>
        <v>0</v>
      </c>
      <c r="V1355" s="280">
        <v>1</v>
      </c>
      <c r="W1355" s="137"/>
      <c r="X1355" s="227"/>
      <c r="Y1355" s="20"/>
      <c r="Z1355" s="151"/>
    </row>
    <row r="1356" spans="1:26" s="42" customFormat="1" ht="12.75" customHeight="1">
      <c r="A1356" s="309"/>
      <c r="B1356" s="314"/>
      <c r="C1356" s="314"/>
      <c r="D1356" s="311"/>
      <c r="E1356" s="309"/>
      <c r="F1356" s="309"/>
      <c r="G1356" s="330"/>
      <c r="H1356" s="114"/>
      <c r="I1356" s="330" t="s">
        <v>719</v>
      </c>
      <c r="J1356" s="331" t="s">
        <v>764</v>
      </c>
      <c r="K1356" s="332"/>
      <c r="L1356" s="242"/>
      <c r="M1356" s="120"/>
      <c r="N1356" s="120"/>
      <c r="O1356" s="197"/>
      <c r="P1356" s="173"/>
      <c r="Q1356" s="174"/>
      <c r="R1356" s="173">
        <f t="shared" si="353"/>
        <v>0</v>
      </c>
      <c r="S1356" s="173"/>
      <c r="T1356" s="111"/>
      <c r="U1356" s="32">
        <f t="shared" si="355"/>
        <v>0</v>
      </c>
      <c r="V1356" s="280"/>
      <c r="W1356" s="137"/>
      <c r="X1356" s="229"/>
      <c r="Y1356" s="202"/>
      <c r="Z1356" s="184"/>
    </row>
    <row r="1357" spans="1:26" s="46" customFormat="1" ht="12.75" customHeight="1">
      <c r="A1357" s="309" t="s">
        <v>2429</v>
      </c>
      <c r="B1357" s="314"/>
      <c r="C1357" s="314">
        <v>1021853</v>
      </c>
      <c r="D1357" s="272">
        <v>5402962216959</v>
      </c>
      <c r="E1357" s="272">
        <v>5402962216959</v>
      </c>
      <c r="F1357" s="211">
        <v>1806909000</v>
      </c>
      <c r="G1357" s="91" t="s">
        <v>719</v>
      </c>
      <c r="H1357" s="8" t="s">
        <v>239</v>
      </c>
      <c r="I1357" s="53" t="s">
        <v>988</v>
      </c>
      <c r="J1357" s="144" t="s">
        <v>610</v>
      </c>
      <c r="K1357" s="147" t="s">
        <v>465</v>
      </c>
      <c r="L1357" s="15"/>
      <c r="M1357" s="206">
        <v>24.383655760153971</v>
      </c>
      <c r="N1357" s="73"/>
      <c r="O1357" s="197">
        <f t="shared" ref="O1357:O1420" si="358">(M1357+M1357*N1357)*$Y$3*(1-$Y$2/100)</f>
        <v>1033.8670042305284</v>
      </c>
      <c r="P1357" s="174">
        <v>1.25</v>
      </c>
      <c r="Q1357" s="174">
        <f t="shared" ref="Q1357:Q1388" si="359">M1357*0.8*P1357</f>
        <v>24.383655760153971</v>
      </c>
      <c r="R1357" s="173">
        <f t="shared" si="353"/>
        <v>1292.3337552881605</v>
      </c>
      <c r="S1357" s="173">
        <f t="shared" ref="S1357:S1388" si="360">R1357-O1357</f>
        <v>258.46675105763211</v>
      </c>
      <c r="T1357" s="111"/>
      <c r="U1357" s="32">
        <f t="shared" si="355"/>
        <v>0</v>
      </c>
      <c r="V1357" s="280">
        <v>6</v>
      </c>
      <c r="W1357" s="137"/>
      <c r="X1357" s="215"/>
      <c r="Y1357" s="294">
        <v>46784</v>
      </c>
      <c r="Z1357" s="151"/>
    </row>
    <row r="1358" spans="1:26" s="46" customFormat="1" ht="12.75" customHeight="1">
      <c r="A1358" s="309" t="s">
        <v>2430</v>
      </c>
      <c r="B1358" s="314"/>
      <c r="C1358" s="314">
        <v>1021854</v>
      </c>
      <c r="D1358" s="272">
        <v>7355826869229</v>
      </c>
      <c r="E1358" s="272">
        <v>7355826869229</v>
      </c>
      <c r="F1358" s="211">
        <v>1806909000</v>
      </c>
      <c r="G1358" s="91" t="s">
        <v>719</v>
      </c>
      <c r="H1358" s="8" t="s">
        <v>239</v>
      </c>
      <c r="I1358" s="53" t="s">
        <v>989</v>
      </c>
      <c r="J1358" s="144" t="s">
        <v>617</v>
      </c>
      <c r="K1358" s="147" t="s">
        <v>465</v>
      </c>
      <c r="L1358" s="15"/>
      <c r="M1358" s="206">
        <v>39.724239187211481</v>
      </c>
      <c r="N1358" s="73"/>
      <c r="O1358" s="197">
        <f t="shared" si="358"/>
        <v>1684.307741537767</v>
      </c>
      <c r="P1358" s="174">
        <v>1.25</v>
      </c>
      <c r="Q1358" s="174">
        <f t="shared" si="359"/>
        <v>39.724239187211481</v>
      </c>
      <c r="R1358" s="173">
        <f t="shared" si="353"/>
        <v>2105.3846769222087</v>
      </c>
      <c r="S1358" s="173">
        <f t="shared" si="360"/>
        <v>421.07693538444164</v>
      </c>
      <c r="T1358" s="111"/>
      <c r="U1358" s="32">
        <f t="shared" si="355"/>
        <v>0</v>
      </c>
      <c r="V1358" s="280">
        <v>3</v>
      </c>
      <c r="W1358" s="137"/>
      <c r="X1358" s="215"/>
      <c r="Y1358" s="294">
        <v>46569</v>
      </c>
      <c r="Z1358" s="151"/>
    </row>
    <row r="1359" spans="1:26" s="46" customFormat="1" ht="12.75" customHeight="1">
      <c r="A1359" s="309" t="s">
        <v>2431</v>
      </c>
      <c r="B1359" s="314"/>
      <c r="C1359" s="314">
        <v>1021855</v>
      </c>
      <c r="D1359" s="272">
        <v>5940541550020</v>
      </c>
      <c r="E1359" s="272">
        <v>5940541550020</v>
      </c>
      <c r="F1359" s="318">
        <v>2106909200</v>
      </c>
      <c r="G1359" s="91" t="s">
        <v>719</v>
      </c>
      <c r="H1359" s="8" t="s">
        <v>239</v>
      </c>
      <c r="I1359" s="53" t="s">
        <v>1337</v>
      </c>
      <c r="J1359" s="104" t="s">
        <v>642</v>
      </c>
      <c r="K1359" s="5" t="s">
        <v>3</v>
      </c>
      <c r="L1359" s="15"/>
      <c r="M1359" s="206">
        <v>78.430892740337796</v>
      </c>
      <c r="N1359" s="73"/>
      <c r="O1359" s="197">
        <f t="shared" si="358"/>
        <v>3325.4698521903229</v>
      </c>
      <c r="P1359" s="174">
        <v>1.2</v>
      </c>
      <c r="Q1359" s="174">
        <f>M1359*0.8*P1359</f>
        <v>75.293657030724276</v>
      </c>
      <c r="R1359" s="173">
        <f t="shared" si="353"/>
        <v>3990.5638226283868</v>
      </c>
      <c r="S1359" s="173">
        <f>R1359-O1359</f>
        <v>665.09397043806393</v>
      </c>
      <c r="T1359" s="111"/>
      <c r="U1359" s="32">
        <f t="shared" si="355"/>
        <v>0</v>
      </c>
      <c r="V1359" s="280"/>
      <c r="W1359" s="137"/>
      <c r="X1359" s="215"/>
      <c r="Y1359" s="294"/>
      <c r="Z1359" s="151"/>
    </row>
    <row r="1360" spans="1:26" s="46" customFormat="1" ht="12.75" customHeight="1">
      <c r="A1360" s="309" t="s">
        <v>2432</v>
      </c>
      <c r="B1360" s="314"/>
      <c r="C1360" s="314">
        <v>1021856</v>
      </c>
      <c r="D1360" s="272">
        <v>5940541550006</v>
      </c>
      <c r="E1360" s="272">
        <v>5940541550006</v>
      </c>
      <c r="F1360" s="211">
        <v>1806909000</v>
      </c>
      <c r="G1360" s="91" t="s">
        <v>719</v>
      </c>
      <c r="H1360" s="8" t="s">
        <v>239</v>
      </c>
      <c r="I1360" s="53" t="s">
        <v>1337</v>
      </c>
      <c r="J1360" s="104" t="s">
        <v>642</v>
      </c>
      <c r="K1360" s="5" t="s">
        <v>465</v>
      </c>
      <c r="L1360" s="15"/>
      <c r="M1360" s="206">
        <v>78.430892740337796</v>
      </c>
      <c r="N1360" s="73"/>
      <c r="O1360" s="197">
        <f t="shared" si="358"/>
        <v>3325.4698521903229</v>
      </c>
      <c r="P1360" s="174">
        <v>1.2</v>
      </c>
      <c r="Q1360" s="174">
        <f>M1360*0.8*P1360</f>
        <v>75.293657030724276</v>
      </c>
      <c r="R1360" s="173">
        <f t="shared" si="353"/>
        <v>3990.5638226283868</v>
      </c>
      <c r="S1360" s="173">
        <f>R1360-O1360</f>
        <v>665.09397043806393</v>
      </c>
      <c r="T1360" s="111"/>
      <c r="U1360" s="32">
        <f t="shared" si="355"/>
        <v>0</v>
      </c>
      <c r="V1360" s="280">
        <v>1</v>
      </c>
      <c r="W1360" s="137"/>
      <c r="X1360" s="215"/>
      <c r="Y1360" s="294">
        <v>46600</v>
      </c>
      <c r="Z1360" s="151"/>
    </row>
    <row r="1361" spans="1:26" s="46" customFormat="1" ht="12.75" customHeight="1">
      <c r="A1361" s="309" t="s">
        <v>2433</v>
      </c>
      <c r="B1361" s="314"/>
      <c r="C1361" s="314">
        <v>1021857</v>
      </c>
      <c r="D1361" s="272">
        <v>5949471392014</v>
      </c>
      <c r="E1361" s="272">
        <v>5949471392014</v>
      </c>
      <c r="F1361" s="318">
        <v>2106909200</v>
      </c>
      <c r="G1361" s="91" t="s">
        <v>719</v>
      </c>
      <c r="H1361" s="8" t="s">
        <v>239</v>
      </c>
      <c r="I1361" s="53" t="s">
        <v>990</v>
      </c>
      <c r="J1361" s="104" t="s">
        <v>611</v>
      </c>
      <c r="K1361" s="5" t="s">
        <v>1332</v>
      </c>
      <c r="L1361" s="15"/>
      <c r="M1361" s="206">
        <v>97.534623040615884</v>
      </c>
      <c r="N1361" s="73"/>
      <c r="O1361" s="197">
        <f t="shared" si="358"/>
        <v>4135.4680169221137</v>
      </c>
      <c r="P1361" s="174">
        <v>1.2</v>
      </c>
      <c r="Q1361" s="174">
        <f>M1361*0.8*P1361</f>
        <v>93.633238118991258</v>
      </c>
      <c r="R1361" s="173">
        <f t="shared" si="353"/>
        <v>4962.5616203065365</v>
      </c>
      <c r="S1361" s="173">
        <f>R1361-O1361</f>
        <v>827.09360338442275</v>
      </c>
      <c r="T1361" s="111"/>
      <c r="U1361" s="32">
        <f t="shared" si="355"/>
        <v>0</v>
      </c>
      <c r="V1361" s="280">
        <v>1</v>
      </c>
      <c r="W1361" s="137"/>
      <c r="X1361" s="215"/>
      <c r="Y1361" s="294">
        <v>46844</v>
      </c>
      <c r="Z1361" s="151"/>
    </row>
    <row r="1362" spans="1:26" s="46" customFormat="1" ht="12.75" customHeight="1">
      <c r="A1362" s="309" t="s">
        <v>3562</v>
      </c>
      <c r="B1362" s="314"/>
      <c r="C1362" s="314">
        <v>1941801</v>
      </c>
      <c r="D1362" s="311">
        <v>5940541555391</v>
      </c>
      <c r="E1362" s="318">
        <v>5940541555391</v>
      </c>
      <c r="F1362" s="318">
        <v>2106909200</v>
      </c>
      <c r="G1362" s="91" t="s">
        <v>719</v>
      </c>
      <c r="H1362" s="8" t="s">
        <v>239</v>
      </c>
      <c r="I1362" s="53" t="s">
        <v>990</v>
      </c>
      <c r="J1362" s="107" t="s">
        <v>611</v>
      </c>
      <c r="K1362" s="5" t="s">
        <v>3622</v>
      </c>
      <c r="L1362" s="15"/>
      <c r="M1362" s="206">
        <v>97.534623040615884</v>
      </c>
      <c r="N1362" s="73"/>
      <c r="O1362" s="197">
        <f t="shared" si="358"/>
        <v>4135.4680169221137</v>
      </c>
      <c r="P1362" s="174">
        <v>1.2</v>
      </c>
      <c r="Q1362" s="174">
        <f>M1362*0.8*P1362</f>
        <v>93.633238118991258</v>
      </c>
      <c r="R1362" s="173">
        <f t="shared" si="353"/>
        <v>4962.5616203065365</v>
      </c>
      <c r="S1362" s="173">
        <f>R1362-O1362</f>
        <v>827.09360338442275</v>
      </c>
      <c r="T1362" s="111"/>
      <c r="U1362" s="32">
        <f t="shared" si="355"/>
        <v>0</v>
      </c>
      <c r="V1362" s="280">
        <v>2</v>
      </c>
      <c r="W1362" s="137"/>
      <c r="X1362" s="215"/>
      <c r="Y1362" s="294">
        <v>46905</v>
      </c>
      <c r="Z1362" s="151"/>
    </row>
    <row r="1363" spans="1:26" s="46" customFormat="1" ht="12.75" customHeight="1">
      <c r="A1363" s="309" t="s">
        <v>2434</v>
      </c>
      <c r="B1363" s="314"/>
      <c r="C1363" s="314">
        <v>1021859</v>
      </c>
      <c r="D1363" s="272">
        <v>7395574852944</v>
      </c>
      <c r="E1363" s="272">
        <v>7395574852944</v>
      </c>
      <c r="F1363" s="211">
        <v>1806909000</v>
      </c>
      <c r="G1363" s="91" t="s">
        <v>719</v>
      </c>
      <c r="H1363" s="8" t="s">
        <v>239</v>
      </c>
      <c r="I1363" s="53" t="s">
        <v>990</v>
      </c>
      <c r="J1363" s="144" t="s">
        <v>611</v>
      </c>
      <c r="K1363" s="147" t="s">
        <v>991</v>
      </c>
      <c r="L1363" s="15"/>
      <c r="M1363" s="206">
        <v>97.534623040615884</v>
      </c>
      <c r="N1363" s="73"/>
      <c r="O1363" s="197">
        <f t="shared" si="358"/>
        <v>4135.4680169221137</v>
      </c>
      <c r="P1363" s="174">
        <v>1.2</v>
      </c>
      <c r="Q1363" s="174">
        <f t="shared" si="359"/>
        <v>93.633238118991258</v>
      </c>
      <c r="R1363" s="173">
        <f t="shared" si="353"/>
        <v>4962.5616203065365</v>
      </c>
      <c r="S1363" s="173">
        <f t="shared" si="360"/>
        <v>827.09360338442275</v>
      </c>
      <c r="T1363" s="111"/>
      <c r="U1363" s="32">
        <f t="shared" si="355"/>
        <v>0</v>
      </c>
      <c r="V1363" s="280"/>
      <c r="W1363" s="137"/>
      <c r="X1363" s="215"/>
      <c r="Y1363" s="294"/>
      <c r="Z1363" s="151"/>
    </row>
    <row r="1364" spans="1:26" s="46" customFormat="1" ht="12.75" customHeight="1">
      <c r="A1364" s="309" t="s">
        <v>2435</v>
      </c>
      <c r="B1364" s="314"/>
      <c r="C1364" s="314">
        <v>1021858</v>
      </c>
      <c r="D1364" s="272">
        <v>7398007461140</v>
      </c>
      <c r="E1364" s="272">
        <v>7398007461140</v>
      </c>
      <c r="F1364" s="211">
        <v>2106909200</v>
      </c>
      <c r="G1364" s="91" t="s">
        <v>719</v>
      </c>
      <c r="H1364" s="8" t="s">
        <v>239</v>
      </c>
      <c r="I1364" s="53" t="s">
        <v>990</v>
      </c>
      <c r="J1364" s="144" t="s">
        <v>611</v>
      </c>
      <c r="K1364" s="147" t="s">
        <v>992</v>
      </c>
      <c r="L1364" s="15"/>
      <c r="M1364" s="206">
        <v>97.534623040615884</v>
      </c>
      <c r="N1364" s="73"/>
      <c r="O1364" s="197">
        <f t="shared" si="358"/>
        <v>4135.4680169221137</v>
      </c>
      <c r="P1364" s="174">
        <v>1.2</v>
      </c>
      <c r="Q1364" s="174">
        <f t="shared" si="359"/>
        <v>93.633238118991258</v>
      </c>
      <c r="R1364" s="173">
        <f t="shared" si="353"/>
        <v>4962.5616203065365</v>
      </c>
      <c r="S1364" s="173">
        <f t="shared" si="360"/>
        <v>827.09360338442275</v>
      </c>
      <c r="T1364" s="111"/>
      <c r="U1364" s="32">
        <f t="shared" si="355"/>
        <v>0</v>
      </c>
      <c r="V1364" s="280"/>
      <c r="W1364" s="137"/>
      <c r="X1364" s="215"/>
      <c r="Y1364" s="294"/>
      <c r="Z1364" s="151"/>
    </row>
    <row r="1365" spans="1:26" s="46" customFormat="1" ht="12.75" customHeight="1">
      <c r="A1365" s="309" t="s">
        <v>2436</v>
      </c>
      <c r="B1365" s="314"/>
      <c r="C1365" s="314">
        <v>1021860</v>
      </c>
      <c r="D1365" s="272">
        <v>5949471392021</v>
      </c>
      <c r="E1365" s="272">
        <v>5949471392021</v>
      </c>
      <c r="F1365" s="211">
        <v>1806909000</v>
      </c>
      <c r="G1365" s="91" t="s">
        <v>719</v>
      </c>
      <c r="H1365" s="8" t="s">
        <v>239</v>
      </c>
      <c r="I1365" s="53" t="s">
        <v>990</v>
      </c>
      <c r="J1365" s="104" t="s">
        <v>611</v>
      </c>
      <c r="K1365" s="5" t="s">
        <v>1333</v>
      </c>
      <c r="L1365" s="15"/>
      <c r="M1365" s="206">
        <v>97.534623040615884</v>
      </c>
      <c r="N1365" s="73"/>
      <c r="O1365" s="197">
        <f t="shared" si="358"/>
        <v>4135.4680169221137</v>
      </c>
      <c r="P1365" s="174">
        <v>1.2</v>
      </c>
      <c r="Q1365" s="174">
        <f>M1365*0.8*P1365</f>
        <v>93.633238118991258</v>
      </c>
      <c r="R1365" s="173">
        <f t="shared" si="353"/>
        <v>4962.5616203065365</v>
      </c>
      <c r="S1365" s="173">
        <f>R1365-O1365</f>
        <v>827.09360338442275</v>
      </c>
      <c r="T1365" s="111"/>
      <c r="U1365" s="32">
        <f t="shared" si="355"/>
        <v>0</v>
      </c>
      <c r="V1365" s="280">
        <v>3</v>
      </c>
      <c r="W1365" s="137"/>
      <c r="X1365" s="215"/>
      <c r="Y1365" s="294">
        <v>46692</v>
      </c>
      <c r="Z1365" s="151"/>
    </row>
    <row r="1366" spans="1:26" ht="12.75" customHeight="1">
      <c r="A1366" s="309" t="s">
        <v>2437</v>
      </c>
      <c r="B1366" s="310"/>
      <c r="C1366" s="310">
        <v>1021861</v>
      </c>
      <c r="D1366" s="272">
        <v>5949471392007</v>
      </c>
      <c r="E1366" s="272">
        <v>5949471392007</v>
      </c>
      <c r="F1366" s="211">
        <v>2106909200</v>
      </c>
      <c r="G1366" s="91" t="s">
        <v>719</v>
      </c>
      <c r="H1366" s="8" t="s">
        <v>239</v>
      </c>
      <c r="I1366" s="53" t="s">
        <v>990</v>
      </c>
      <c r="J1366" s="106" t="s">
        <v>611</v>
      </c>
      <c r="K1366" s="5" t="s">
        <v>1361</v>
      </c>
      <c r="L1366" s="15"/>
      <c r="M1366" s="206">
        <v>97.534623040615884</v>
      </c>
      <c r="N1366" s="73"/>
      <c r="O1366" s="197">
        <f t="shared" si="358"/>
        <v>4135.4680169221137</v>
      </c>
      <c r="P1366" s="174">
        <v>1.2</v>
      </c>
      <c r="Q1366" s="174">
        <f>M1366*0.8*P1366</f>
        <v>93.633238118991258</v>
      </c>
      <c r="R1366" s="173">
        <f t="shared" si="353"/>
        <v>4962.5616203065365</v>
      </c>
      <c r="S1366" s="173">
        <f>R1366-O1366</f>
        <v>827.09360338442275</v>
      </c>
      <c r="T1366" s="111"/>
      <c r="U1366" s="32">
        <f t="shared" si="355"/>
        <v>0</v>
      </c>
      <c r="V1366" s="280">
        <v>1</v>
      </c>
      <c r="W1366" s="137"/>
      <c r="X1366" s="274"/>
      <c r="Y1366" s="294">
        <v>46539</v>
      </c>
      <c r="Z1366" s="151"/>
    </row>
    <row r="1367" spans="1:26" s="46" customFormat="1" ht="12.75" customHeight="1">
      <c r="A1367" s="309" t="s">
        <v>2438</v>
      </c>
      <c r="B1367" s="314"/>
      <c r="C1367" s="314">
        <v>1021862</v>
      </c>
      <c r="D1367" s="272">
        <v>7396830174367</v>
      </c>
      <c r="E1367" s="272">
        <v>7396830174367</v>
      </c>
      <c r="F1367" s="211">
        <v>2106909200</v>
      </c>
      <c r="G1367" s="91" t="s">
        <v>719</v>
      </c>
      <c r="H1367" s="8" t="s">
        <v>239</v>
      </c>
      <c r="I1367" s="53" t="s">
        <v>990</v>
      </c>
      <c r="J1367" s="144" t="s">
        <v>611</v>
      </c>
      <c r="K1367" s="147" t="s">
        <v>993</v>
      </c>
      <c r="L1367" s="15"/>
      <c r="M1367" s="206">
        <v>97.534623040615884</v>
      </c>
      <c r="N1367" s="73"/>
      <c r="O1367" s="197">
        <f t="shared" si="358"/>
        <v>4135.4680169221137</v>
      </c>
      <c r="P1367" s="174">
        <v>1.2</v>
      </c>
      <c r="Q1367" s="174">
        <f t="shared" si="359"/>
        <v>93.633238118991258</v>
      </c>
      <c r="R1367" s="173">
        <f t="shared" si="353"/>
        <v>4962.5616203065365</v>
      </c>
      <c r="S1367" s="173">
        <f t="shared" si="360"/>
        <v>827.09360338442275</v>
      </c>
      <c r="T1367" s="111"/>
      <c r="U1367" s="32">
        <f t="shared" si="355"/>
        <v>0</v>
      </c>
      <c r="V1367" s="280"/>
      <c r="W1367" s="137"/>
      <c r="X1367" s="215"/>
      <c r="Y1367" s="294"/>
      <c r="Z1367" s="151"/>
    </row>
    <row r="1368" spans="1:26" s="46" customFormat="1" ht="12.75" customHeight="1">
      <c r="A1368" s="309" t="s">
        <v>2439</v>
      </c>
      <c r="B1368" s="314"/>
      <c r="C1368" s="314">
        <v>1021863</v>
      </c>
      <c r="D1368" s="272">
        <v>7395574911221</v>
      </c>
      <c r="E1368" s="272">
        <v>7395574911221</v>
      </c>
      <c r="F1368" s="211">
        <v>1806909000</v>
      </c>
      <c r="G1368" s="91" t="s">
        <v>719</v>
      </c>
      <c r="H1368" s="8" t="s">
        <v>239</v>
      </c>
      <c r="I1368" s="53" t="s">
        <v>990</v>
      </c>
      <c r="J1368" s="144" t="s">
        <v>611</v>
      </c>
      <c r="K1368" s="147" t="s">
        <v>994</v>
      </c>
      <c r="L1368" s="15"/>
      <c r="M1368" s="206">
        <v>97.534623040615884</v>
      </c>
      <c r="N1368" s="73"/>
      <c r="O1368" s="197">
        <f t="shared" si="358"/>
        <v>4135.4680169221137</v>
      </c>
      <c r="P1368" s="174">
        <v>1.2</v>
      </c>
      <c r="Q1368" s="174">
        <f t="shared" si="359"/>
        <v>93.633238118991258</v>
      </c>
      <c r="R1368" s="173">
        <f t="shared" si="353"/>
        <v>4962.5616203065365</v>
      </c>
      <c r="S1368" s="173">
        <f t="shared" si="360"/>
        <v>827.09360338442275</v>
      </c>
      <c r="T1368" s="111"/>
      <c r="U1368" s="32">
        <f t="shared" si="355"/>
        <v>0</v>
      </c>
      <c r="V1368" s="280">
        <v>1</v>
      </c>
      <c r="W1368" s="137"/>
      <c r="X1368" s="215"/>
      <c r="Y1368" s="294">
        <v>46661</v>
      </c>
      <c r="Z1368" s="151"/>
    </row>
    <row r="1369" spans="1:26" s="46" customFormat="1" ht="12.75" customHeight="1">
      <c r="A1369" s="309" t="s">
        <v>2440</v>
      </c>
      <c r="B1369" s="314"/>
      <c r="C1369" s="314">
        <v>1021864</v>
      </c>
      <c r="D1369" s="272">
        <v>7398942854014</v>
      </c>
      <c r="E1369" s="272">
        <v>7398942854014</v>
      </c>
      <c r="F1369" s="211">
        <v>2106909200</v>
      </c>
      <c r="G1369" s="91" t="s">
        <v>719</v>
      </c>
      <c r="H1369" s="8" t="s">
        <v>239</v>
      </c>
      <c r="I1369" s="53" t="s">
        <v>990</v>
      </c>
      <c r="J1369" s="144" t="s">
        <v>611</v>
      </c>
      <c r="K1369" s="147" t="s">
        <v>995</v>
      </c>
      <c r="L1369" s="15"/>
      <c r="M1369" s="206">
        <v>97.534623040615884</v>
      </c>
      <c r="N1369" s="73"/>
      <c r="O1369" s="197">
        <f t="shared" si="358"/>
        <v>4135.4680169221137</v>
      </c>
      <c r="P1369" s="174">
        <v>1.2</v>
      </c>
      <c r="Q1369" s="174">
        <f t="shared" si="359"/>
        <v>93.633238118991258</v>
      </c>
      <c r="R1369" s="173">
        <f t="shared" si="353"/>
        <v>4962.5616203065365</v>
      </c>
      <c r="S1369" s="173">
        <f t="shared" si="360"/>
        <v>827.09360338442275</v>
      </c>
      <c r="T1369" s="111"/>
      <c r="U1369" s="32">
        <f t="shared" si="355"/>
        <v>0</v>
      </c>
      <c r="V1369" s="280"/>
      <c r="W1369" s="137"/>
      <c r="X1369" s="215"/>
      <c r="Y1369" s="294"/>
      <c r="Z1369" s="151"/>
    </row>
    <row r="1370" spans="1:26" s="46" customFormat="1" ht="12.75" customHeight="1">
      <c r="A1370" s="309" t="s">
        <v>2441</v>
      </c>
      <c r="B1370" s="314"/>
      <c r="C1370" s="314">
        <v>1021865</v>
      </c>
      <c r="D1370" s="272">
        <v>5940541553694</v>
      </c>
      <c r="E1370" s="272">
        <v>5940541553694</v>
      </c>
      <c r="F1370" s="211">
        <v>2106909200</v>
      </c>
      <c r="G1370" s="91" t="s">
        <v>719</v>
      </c>
      <c r="H1370" s="8" t="s">
        <v>239</v>
      </c>
      <c r="I1370" s="53" t="s">
        <v>997</v>
      </c>
      <c r="J1370" s="144" t="s">
        <v>611</v>
      </c>
      <c r="K1370" s="147" t="s">
        <v>3549</v>
      </c>
      <c r="L1370" s="15"/>
      <c r="M1370" s="206">
        <v>72.766972701561869</v>
      </c>
      <c r="N1370" s="73"/>
      <c r="O1370" s="197">
        <f t="shared" si="358"/>
        <v>3085.3196425462233</v>
      </c>
      <c r="P1370" s="174">
        <v>1.2</v>
      </c>
      <c r="Q1370" s="174">
        <f t="shared" si="359"/>
        <v>69.856293793499404</v>
      </c>
      <c r="R1370" s="173">
        <f t="shared" si="353"/>
        <v>3702.3835710554686</v>
      </c>
      <c r="S1370" s="173">
        <f t="shared" si="360"/>
        <v>617.06392850924522</v>
      </c>
      <c r="T1370" s="111"/>
      <c r="U1370" s="32">
        <f t="shared" si="355"/>
        <v>0</v>
      </c>
      <c r="V1370" s="280"/>
      <c r="W1370" s="137"/>
      <c r="X1370" s="215"/>
      <c r="Y1370" s="294"/>
      <c r="Z1370" s="151"/>
    </row>
    <row r="1371" spans="1:26" s="46" customFormat="1" ht="12.75" customHeight="1">
      <c r="A1371" s="309" t="s">
        <v>2442</v>
      </c>
      <c r="B1371" s="314"/>
      <c r="C1371" s="314"/>
      <c r="D1371" s="272">
        <v>5940541553656</v>
      </c>
      <c r="E1371" s="272">
        <v>5940541553656</v>
      </c>
      <c r="F1371" s="211">
        <v>1806909000</v>
      </c>
      <c r="G1371" s="91" t="s">
        <v>719</v>
      </c>
      <c r="H1371" s="8" t="s">
        <v>239</v>
      </c>
      <c r="I1371" s="53" t="s">
        <v>997</v>
      </c>
      <c r="J1371" s="144" t="s">
        <v>611</v>
      </c>
      <c r="K1371" s="147" t="s">
        <v>998</v>
      </c>
      <c r="L1371" s="15"/>
      <c r="M1371" s="206">
        <v>72.766972701561869</v>
      </c>
      <c r="N1371" s="73"/>
      <c r="O1371" s="197">
        <f t="shared" si="358"/>
        <v>3085.3196425462233</v>
      </c>
      <c r="P1371" s="174">
        <v>1.2</v>
      </c>
      <c r="Q1371" s="174">
        <f t="shared" si="359"/>
        <v>69.856293793499404</v>
      </c>
      <c r="R1371" s="173">
        <f t="shared" si="353"/>
        <v>3702.3835710554686</v>
      </c>
      <c r="S1371" s="173">
        <f t="shared" si="360"/>
        <v>617.06392850924522</v>
      </c>
      <c r="T1371" s="111"/>
      <c r="U1371" s="32">
        <f t="shared" si="355"/>
        <v>0</v>
      </c>
      <c r="V1371" s="280"/>
      <c r="W1371" s="137"/>
      <c r="X1371" s="215"/>
      <c r="Y1371" s="294"/>
      <c r="Z1371" s="151"/>
    </row>
    <row r="1372" spans="1:26" s="46" customFormat="1" ht="12.75" customHeight="1">
      <c r="A1372" s="309" t="s">
        <v>2443</v>
      </c>
      <c r="B1372" s="314"/>
      <c r="C1372" s="314">
        <v>1021867</v>
      </c>
      <c r="D1372" s="272">
        <v>5496286968205</v>
      </c>
      <c r="E1372" s="272">
        <v>5496286968205</v>
      </c>
      <c r="F1372" s="211">
        <v>2106909200</v>
      </c>
      <c r="G1372" s="91" t="s">
        <v>719</v>
      </c>
      <c r="H1372" s="8" t="s">
        <v>239</v>
      </c>
      <c r="I1372" s="53" t="s">
        <v>997</v>
      </c>
      <c r="J1372" s="144" t="s">
        <v>611</v>
      </c>
      <c r="K1372" s="147" t="s">
        <v>77</v>
      </c>
      <c r="L1372" s="15"/>
      <c r="M1372" s="206">
        <v>72.766972701561869</v>
      </c>
      <c r="N1372" s="73"/>
      <c r="O1372" s="197">
        <f t="shared" si="358"/>
        <v>3085.3196425462233</v>
      </c>
      <c r="P1372" s="174">
        <v>1.2</v>
      </c>
      <c r="Q1372" s="174">
        <f t="shared" si="359"/>
        <v>69.856293793499404</v>
      </c>
      <c r="R1372" s="173">
        <f t="shared" si="353"/>
        <v>3702.3835710554686</v>
      </c>
      <c r="S1372" s="173">
        <f t="shared" si="360"/>
        <v>617.06392850924522</v>
      </c>
      <c r="T1372" s="111"/>
      <c r="U1372" s="32">
        <f t="shared" si="355"/>
        <v>0</v>
      </c>
      <c r="V1372" s="280"/>
      <c r="W1372" s="137"/>
      <c r="X1372" s="215"/>
      <c r="Y1372" s="294"/>
      <c r="Z1372" s="151"/>
    </row>
    <row r="1373" spans="1:26" s="46" customFormat="1" ht="12.75" customHeight="1">
      <c r="A1373" s="309" t="s">
        <v>2444</v>
      </c>
      <c r="B1373" s="314"/>
      <c r="C1373" s="314">
        <v>1021868</v>
      </c>
      <c r="D1373" s="272">
        <v>5940541553663</v>
      </c>
      <c r="E1373" s="272">
        <v>5940541553663</v>
      </c>
      <c r="F1373" s="211">
        <v>2106909200</v>
      </c>
      <c r="G1373" s="91" t="s">
        <v>719</v>
      </c>
      <c r="H1373" s="8" t="s">
        <v>239</v>
      </c>
      <c r="I1373" s="53" t="s">
        <v>997</v>
      </c>
      <c r="J1373" s="144" t="s">
        <v>611</v>
      </c>
      <c r="K1373" s="147" t="s">
        <v>3</v>
      </c>
      <c r="L1373" s="15"/>
      <c r="M1373" s="206">
        <v>72.766972701561869</v>
      </c>
      <c r="N1373" s="73"/>
      <c r="O1373" s="197">
        <f t="shared" si="358"/>
        <v>3085.3196425462233</v>
      </c>
      <c r="P1373" s="174">
        <v>1.2</v>
      </c>
      <c r="Q1373" s="174">
        <f t="shared" si="359"/>
        <v>69.856293793499404</v>
      </c>
      <c r="R1373" s="173">
        <f t="shared" si="353"/>
        <v>3702.3835710554686</v>
      </c>
      <c r="S1373" s="173">
        <f t="shared" si="360"/>
        <v>617.06392850924522</v>
      </c>
      <c r="T1373" s="111"/>
      <c r="U1373" s="32">
        <f t="shared" si="355"/>
        <v>0</v>
      </c>
      <c r="V1373" s="280">
        <v>2</v>
      </c>
      <c r="W1373" s="137"/>
      <c r="X1373" s="215"/>
      <c r="Y1373" s="294">
        <v>46692</v>
      </c>
      <c r="Z1373" s="151"/>
    </row>
    <row r="1374" spans="1:26" s="46" customFormat="1" ht="12.75" customHeight="1">
      <c r="A1374" s="309" t="s">
        <v>2445</v>
      </c>
      <c r="B1374" s="314"/>
      <c r="C1374" s="314"/>
      <c r="D1374" s="272">
        <v>5940541553687</v>
      </c>
      <c r="E1374" s="272">
        <v>5940541553687</v>
      </c>
      <c r="F1374" s="211">
        <v>2106909200</v>
      </c>
      <c r="G1374" s="91" t="s">
        <v>719</v>
      </c>
      <c r="H1374" s="8" t="s">
        <v>239</v>
      </c>
      <c r="I1374" s="53" t="s">
        <v>997</v>
      </c>
      <c r="J1374" s="144" t="s">
        <v>611</v>
      </c>
      <c r="K1374" s="147" t="s">
        <v>993</v>
      </c>
      <c r="L1374" s="15"/>
      <c r="M1374" s="206">
        <v>72.766972701561869</v>
      </c>
      <c r="N1374" s="73"/>
      <c r="O1374" s="197">
        <f t="shared" si="358"/>
        <v>3085.3196425462233</v>
      </c>
      <c r="P1374" s="174">
        <v>1.2</v>
      </c>
      <c r="Q1374" s="174">
        <f t="shared" si="359"/>
        <v>69.856293793499404</v>
      </c>
      <c r="R1374" s="173">
        <f t="shared" si="353"/>
        <v>3702.3835710554686</v>
      </c>
      <c r="S1374" s="173">
        <f t="shared" si="360"/>
        <v>617.06392850924522</v>
      </c>
      <c r="T1374" s="111"/>
      <c r="U1374" s="32">
        <f t="shared" si="355"/>
        <v>0</v>
      </c>
      <c r="V1374" s="280"/>
      <c r="W1374" s="137"/>
      <c r="X1374" s="215"/>
      <c r="Y1374" s="294"/>
      <c r="Z1374" s="151"/>
    </row>
    <row r="1375" spans="1:26" s="46" customFormat="1" ht="12.75" customHeight="1">
      <c r="A1375" s="309" t="s">
        <v>2446</v>
      </c>
      <c r="B1375" s="314"/>
      <c r="C1375" s="314">
        <v>1021870</v>
      </c>
      <c r="D1375" s="272">
        <v>5940541553731</v>
      </c>
      <c r="E1375" s="272">
        <v>5940541553731</v>
      </c>
      <c r="F1375" s="211">
        <v>2106909200</v>
      </c>
      <c r="G1375" s="91" t="s">
        <v>719</v>
      </c>
      <c r="H1375" s="8" t="s">
        <v>239</v>
      </c>
      <c r="I1375" s="53" t="s">
        <v>997</v>
      </c>
      <c r="J1375" s="144" t="s">
        <v>648</v>
      </c>
      <c r="K1375" s="147" t="s">
        <v>3549</v>
      </c>
      <c r="L1375" s="15"/>
      <c r="M1375" s="206">
        <v>34.943506679905695</v>
      </c>
      <c r="N1375" s="73"/>
      <c r="O1375" s="197">
        <f t="shared" si="358"/>
        <v>1481.6046832280017</v>
      </c>
      <c r="P1375" s="174">
        <v>1.25</v>
      </c>
      <c r="Q1375" s="174">
        <f t="shared" si="359"/>
        <v>34.943506679905695</v>
      </c>
      <c r="R1375" s="173">
        <f t="shared" si="353"/>
        <v>1852.0058540350019</v>
      </c>
      <c r="S1375" s="173">
        <f t="shared" si="360"/>
        <v>370.4011708070002</v>
      </c>
      <c r="T1375" s="111"/>
      <c r="U1375" s="32">
        <f t="shared" si="355"/>
        <v>0</v>
      </c>
      <c r="V1375" s="280"/>
      <c r="W1375" s="133" t="s">
        <v>249</v>
      </c>
      <c r="X1375" s="215"/>
      <c r="Y1375" s="294"/>
      <c r="Z1375" s="151"/>
    </row>
    <row r="1376" spans="1:26" s="46" customFormat="1" ht="12.75" customHeight="1">
      <c r="A1376" s="309" t="s">
        <v>2447</v>
      </c>
      <c r="B1376" s="278">
        <v>81068545</v>
      </c>
      <c r="C1376" s="278">
        <v>1021871</v>
      </c>
      <c r="D1376" s="272">
        <v>5940541553700</v>
      </c>
      <c r="E1376" s="272">
        <v>5940541553700</v>
      </c>
      <c r="F1376" s="211">
        <v>1806909000</v>
      </c>
      <c r="G1376" s="91" t="s">
        <v>719</v>
      </c>
      <c r="H1376" s="8" t="s">
        <v>239</v>
      </c>
      <c r="I1376" s="53" t="s">
        <v>997</v>
      </c>
      <c r="J1376" s="144" t="s">
        <v>648</v>
      </c>
      <c r="K1376" s="147" t="s">
        <v>465</v>
      </c>
      <c r="L1376" s="15"/>
      <c r="M1376" s="206">
        <v>34.943506679905695</v>
      </c>
      <c r="N1376" s="73"/>
      <c r="O1376" s="197">
        <f t="shared" si="358"/>
        <v>1481.6046832280017</v>
      </c>
      <c r="P1376" s="174">
        <v>1.25</v>
      </c>
      <c r="Q1376" s="174">
        <f t="shared" si="359"/>
        <v>34.943506679905695</v>
      </c>
      <c r="R1376" s="173">
        <f t="shared" si="353"/>
        <v>1852.0058540350019</v>
      </c>
      <c r="S1376" s="173">
        <f t="shared" si="360"/>
        <v>370.4011708070002</v>
      </c>
      <c r="T1376" s="111"/>
      <c r="U1376" s="32">
        <f t="shared" si="355"/>
        <v>0</v>
      </c>
      <c r="V1376" s="280">
        <v>1</v>
      </c>
      <c r="W1376" s="133" t="s">
        <v>249</v>
      </c>
      <c r="X1376" s="215"/>
      <c r="Y1376" s="294">
        <v>46692</v>
      </c>
      <c r="Z1376" s="151"/>
    </row>
    <row r="1377" spans="1:26" s="46" customFormat="1" ht="12.75" customHeight="1">
      <c r="A1377" s="309" t="s">
        <v>2448</v>
      </c>
      <c r="B1377" s="314"/>
      <c r="C1377" s="314">
        <v>1021872</v>
      </c>
      <c r="D1377" s="272">
        <v>5940541553748</v>
      </c>
      <c r="E1377" s="272">
        <v>5940541553748</v>
      </c>
      <c r="F1377" s="211">
        <v>2106909200</v>
      </c>
      <c r="G1377" s="91" t="s">
        <v>719</v>
      </c>
      <c r="H1377" s="8" t="s">
        <v>239</v>
      </c>
      <c r="I1377" s="53" t="s">
        <v>997</v>
      </c>
      <c r="J1377" s="144" t="s">
        <v>648</v>
      </c>
      <c r="K1377" s="147" t="s">
        <v>77</v>
      </c>
      <c r="L1377" s="15"/>
      <c r="M1377" s="206">
        <v>34.943506679905695</v>
      </c>
      <c r="N1377" s="73"/>
      <c r="O1377" s="197">
        <f t="shared" si="358"/>
        <v>1481.6046832280017</v>
      </c>
      <c r="P1377" s="174">
        <v>1.25</v>
      </c>
      <c r="Q1377" s="174">
        <f t="shared" si="359"/>
        <v>34.943506679905695</v>
      </c>
      <c r="R1377" s="173">
        <f t="shared" si="353"/>
        <v>1852.0058540350019</v>
      </c>
      <c r="S1377" s="173">
        <f t="shared" si="360"/>
        <v>370.4011708070002</v>
      </c>
      <c r="T1377" s="111"/>
      <c r="U1377" s="32">
        <f t="shared" si="355"/>
        <v>0</v>
      </c>
      <c r="V1377" s="280"/>
      <c r="W1377" s="133" t="s">
        <v>249</v>
      </c>
      <c r="X1377" s="215"/>
      <c r="Y1377" s="294"/>
      <c r="Z1377" s="151"/>
    </row>
    <row r="1378" spans="1:26" s="46" customFormat="1" ht="12.75" customHeight="1">
      <c r="A1378" s="309" t="s">
        <v>2449</v>
      </c>
      <c r="B1378" s="314"/>
      <c r="C1378" s="314">
        <v>1021873</v>
      </c>
      <c r="D1378" s="272">
        <v>5486920012586</v>
      </c>
      <c r="E1378" s="272">
        <v>5486920012586</v>
      </c>
      <c r="F1378" s="211">
        <v>2106909200</v>
      </c>
      <c r="G1378" s="91" t="s">
        <v>719</v>
      </c>
      <c r="H1378" s="8" t="s">
        <v>239</v>
      </c>
      <c r="I1378" s="53" t="s">
        <v>997</v>
      </c>
      <c r="J1378" s="144" t="s">
        <v>648</v>
      </c>
      <c r="K1378" s="147" t="s">
        <v>3</v>
      </c>
      <c r="L1378" s="15"/>
      <c r="M1378" s="206">
        <v>34.943506679905695</v>
      </c>
      <c r="N1378" s="73"/>
      <c r="O1378" s="197">
        <f t="shared" si="358"/>
        <v>1481.6046832280017</v>
      </c>
      <c r="P1378" s="174">
        <v>1.25</v>
      </c>
      <c r="Q1378" s="174">
        <f t="shared" si="359"/>
        <v>34.943506679905695</v>
      </c>
      <c r="R1378" s="173">
        <f t="shared" si="353"/>
        <v>1852.0058540350019</v>
      </c>
      <c r="S1378" s="173">
        <f t="shared" si="360"/>
        <v>370.4011708070002</v>
      </c>
      <c r="T1378" s="111"/>
      <c r="U1378" s="32">
        <f t="shared" si="355"/>
        <v>0</v>
      </c>
      <c r="V1378" s="280"/>
      <c r="W1378" s="133" t="s">
        <v>249</v>
      </c>
      <c r="X1378" s="215"/>
      <c r="Y1378" s="294"/>
      <c r="Z1378" s="151"/>
    </row>
    <row r="1379" spans="1:26" s="46" customFormat="1" ht="12.75" customHeight="1">
      <c r="A1379" s="309" t="s">
        <v>2450</v>
      </c>
      <c r="B1379" s="314"/>
      <c r="C1379" s="314"/>
      <c r="D1379" s="272">
        <v>5940541553724</v>
      </c>
      <c r="E1379" s="272">
        <v>5940541553724</v>
      </c>
      <c r="F1379" s="211">
        <v>2106909200</v>
      </c>
      <c r="G1379" s="91" t="s">
        <v>719</v>
      </c>
      <c r="H1379" s="8" t="s">
        <v>239</v>
      </c>
      <c r="I1379" s="53" t="s">
        <v>997</v>
      </c>
      <c r="J1379" s="144" t="s">
        <v>648</v>
      </c>
      <c r="K1379" s="147" t="s">
        <v>993</v>
      </c>
      <c r="L1379" s="15"/>
      <c r="M1379" s="206">
        <v>34.943506679905695</v>
      </c>
      <c r="N1379" s="73"/>
      <c r="O1379" s="197">
        <f t="shared" si="358"/>
        <v>1481.6046832280017</v>
      </c>
      <c r="P1379" s="174">
        <v>1.25</v>
      </c>
      <c r="Q1379" s="174">
        <f t="shared" si="359"/>
        <v>34.943506679905695</v>
      </c>
      <c r="R1379" s="173">
        <f t="shared" si="353"/>
        <v>1852.0058540350019</v>
      </c>
      <c r="S1379" s="173">
        <f t="shared" si="360"/>
        <v>370.4011708070002</v>
      </c>
      <c r="T1379" s="111"/>
      <c r="U1379" s="32">
        <f t="shared" si="355"/>
        <v>0</v>
      </c>
      <c r="V1379" s="280"/>
      <c r="W1379" s="137"/>
      <c r="X1379" s="215"/>
      <c r="Y1379" s="294"/>
      <c r="Z1379" s="151"/>
    </row>
    <row r="1380" spans="1:26" s="46" customFormat="1" ht="12.75" customHeight="1">
      <c r="A1380" s="309" t="s">
        <v>2451</v>
      </c>
      <c r="B1380" s="314"/>
      <c r="C1380" s="314">
        <v>1021875</v>
      </c>
      <c r="D1380" s="272">
        <v>5402915830782</v>
      </c>
      <c r="E1380" s="272">
        <v>5402915830782</v>
      </c>
      <c r="F1380" s="211">
        <v>2106909200</v>
      </c>
      <c r="G1380" s="91" t="s">
        <v>719</v>
      </c>
      <c r="H1380" s="8" t="s">
        <v>239</v>
      </c>
      <c r="I1380" s="53" t="s">
        <v>999</v>
      </c>
      <c r="J1380" s="144" t="s">
        <v>611</v>
      </c>
      <c r="K1380" s="147" t="s">
        <v>214</v>
      </c>
      <c r="L1380" s="15"/>
      <c r="M1380" s="206">
        <v>97.534623040615884</v>
      </c>
      <c r="N1380" s="73"/>
      <c r="O1380" s="197">
        <f t="shared" si="358"/>
        <v>4135.4680169221137</v>
      </c>
      <c r="P1380" s="174">
        <v>1.2</v>
      </c>
      <c r="Q1380" s="174">
        <f t="shared" si="359"/>
        <v>93.633238118991258</v>
      </c>
      <c r="R1380" s="173">
        <f t="shared" si="353"/>
        <v>4962.5616203065365</v>
      </c>
      <c r="S1380" s="173">
        <f t="shared" si="360"/>
        <v>827.09360338442275</v>
      </c>
      <c r="T1380" s="111"/>
      <c r="U1380" s="32">
        <f t="shared" si="355"/>
        <v>0</v>
      </c>
      <c r="V1380" s="280"/>
      <c r="W1380" s="137"/>
      <c r="X1380" s="215"/>
      <c r="Y1380" s="294"/>
      <c r="Z1380" s="151"/>
    </row>
    <row r="1381" spans="1:26" s="46" customFormat="1" ht="12.75" customHeight="1">
      <c r="A1381" s="309" t="s">
        <v>2452</v>
      </c>
      <c r="B1381" s="314"/>
      <c r="C1381" s="314">
        <v>1021876</v>
      </c>
      <c r="D1381" s="272">
        <v>5402963197455</v>
      </c>
      <c r="E1381" s="272">
        <v>5402963197455</v>
      </c>
      <c r="F1381" s="211">
        <v>2106909200</v>
      </c>
      <c r="G1381" s="91" t="s">
        <v>719</v>
      </c>
      <c r="H1381" s="8" t="s">
        <v>239</v>
      </c>
      <c r="I1381" s="53" t="s">
        <v>999</v>
      </c>
      <c r="J1381" s="144" t="s">
        <v>611</v>
      </c>
      <c r="K1381" s="147" t="s">
        <v>1000</v>
      </c>
      <c r="L1381" s="15"/>
      <c r="M1381" s="206">
        <v>97.534623040615884</v>
      </c>
      <c r="N1381" s="73"/>
      <c r="O1381" s="197">
        <f t="shared" si="358"/>
        <v>4135.4680169221137</v>
      </c>
      <c r="P1381" s="174">
        <v>1.2</v>
      </c>
      <c r="Q1381" s="174">
        <f t="shared" si="359"/>
        <v>93.633238118991258</v>
      </c>
      <c r="R1381" s="173">
        <f t="shared" si="353"/>
        <v>4962.5616203065365</v>
      </c>
      <c r="S1381" s="173">
        <f t="shared" si="360"/>
        <v>827.09360338442275</v>
      </c>
      <c r="T1381" s="111"/>
      <c r="U1381" s="32">
        <f t="shared" si="355"/>
        <v>0</v>
      </c>
      <c r="V1381" s="280"/>
      <c r="W1381" s="137"/>
      <c r="X1381" s="215"/>
      <c r="Y1381" s="294"/>
      <c r="Z1381" s="151"/>
    </row>
    <row r="1382" spans="1:26" s="46" customFormat="1" ht="12.75" customHeight="1">
      <c r="A1382" s="309" t="s">
        <v>2453</v>
      </c>
      <c r="B1382" s="314"/>
      <c r="C1382" s="314">
        <v>1021877</v>
      </c>
      <c r="D1382" s="272">
        <v>5940541553755</v>
      </c>
      <c r="E1382" s="272">
        <v>5940541553755</v>
      </c>
      <c r="F1382" s="211">
        <v>1806909000</v>
      </c>
      <c r="G1382" s="91" t="s">
        <v>719</v>
      </c>
      <c r="H1382" s="8" t="s">
        <v>239</v>
      </c>
      <c r="I1382" s="53" t="s">
        <v>999</v>
      </c>
      <c r="J1382" s="144" t="s">
        <v>611</v>
      </c>
      <c r="K1382" s="147" t="s">
        <v>998</v>
      </c>
      <c r="L1382" s="15"/>
      <c r="M1382" s="206">
        <v>97.534623040615884</v>
      </c>
      <c r="N1382" s="289"/>
      <c r="O1382" s="197">
        <f t="shared" si="358"/>
        <v>4135.4680169221137</v>
      </c>
      <c r="P1382" s="174">
        <v>1.2</v>
      </c>
      <c r="Q1382" s="174">
        <f t="shared" si="359"/>
        <v>93.633238118991258</v>
      </c>
      <c r="R1382" s="173">
        <f t="shared" si="353"/>
        <v>4962.5616203065365</v>
      </c>
      <c r="S1382" s="173">
        <f t="shared" si="360"/>
        <v>827.09360338442275</v>
      </c>
      <c r="T1382" s="111"/>
      <c r="U1382" s="32">
        <f t="shared" si="355"/>
        <v>0</v>
      </c>
      <c r="V1382" s="280"/>
      <c r="W1382" s="137"/>
      <c r="X1382" s="215"/>
      <c r="Y1382" s="20"/>
      <c r="Z1382" s="151"/>
    </row>
    <row r="1383" spans="1:26" s="46" customFormat="1" ht="12.75" customHeight="1">
      <c r="A1383" s="309" t="s">
        <v>2454</v>
      </c>
      <c r="B1383" s="314"/>
      <c r="C1383" s="314">
        <v>1021878</v>
      </c>
      <c r="D1383" s="272">
        <v>5409582014873</v>
      </c>
      <c r="E1383" s="272">
        <v>5409582014873</v>
      </c>
      <c r="F1383" s="211">
        <v>2106909200</v>
      </c>
      <c r="G1383" s="91" t="s">
        <v>719</v>
      </c>
      <c r="H1383" s="8" t="s">
        <v>239</v>
      </c>
      <c r="I1383" s="53" t="s">
        <v>999</v>
      </c>
      <c r="J1383" s="144" t="s">
        <v>611</v>
      </c>
      <c r="K1383" s="147" t="s">
        <v>1001</v>
      </c>
      <c r="L1383" s="15"/>
      <c r="M1383" s="206">
        <v>97.534623040615884</v>
      </c>
      <c r="N1383" s="289"/>
      <c r="O1383" s="197">
        <f t="shared" si="358"/>
        <v>4135.4680169221137</v>
      </c>
      <c r="P1383" s="174">
        <v>1.2</v>
      </c>
      <c r="Q1383" s="174">
        <f t="shared" si="359"/>
        <v>93.633238118991258</v>
      </c>
      <c r="R1383" s="173">
        <f t="shared" si="353"/>
        <v>4962.5616203065365</v>
      </c>
      <c r="S1383" s="173">
        <f t="shared" si="360"/>
        <v>827.09360338442275</v>
      </c>
      <c r="T1383" s="111"/>
      <c r="U1383" s="32">
        <f t="shared" si="355"/>
        <v>0</v>
      </c>
      <c r="V1383" s="280"/>
      <c r="W1383" s="137"/>
      <c r="X1383" s="215"/>
      <c r="Y1383" s="20"/>
      <c r="Z1383" s="151"/>
    </row>
    <row r="1384" spans="1:26" s="46" customFormat="1" ht="12.75" customHeight="1">
      <c r="A1384" s="309" t="s">
        <v>2455</v>
      </c>
      <c r="B1384" s="314"/>
      <c r="C1384" s="314">
        <v>1021879</v>
      </c>
      <c r="D1384" s="272">
        <v>5403862674924</v>
      </c>
      <c r="E1384" s="272">
        <v>5403862674924</v>
      </c>
      <c r="F1384" s="211">
        <v>2106909200</v>
      </c>
      <c r="G1384" s="91" t="s">
        <v>719</v>
      </c>
      <c r="H1384" s="8" t="s">
        <v>239</v>
      </c>
      <c r="I1384" s="53" t="s">
        <v>999</v>
      </c>
      <c r="J1384" s="144" t="s">
        <v>611</v>
      </c>
      <c r="K1384" s="147" t="s">
        <v>3</v>
      </c>
      <c r="L1384" s="15"/>
      <c r="M1384" s="206">
        <v>97.534623040615884</v>
      </c>
      <c r="N1384" s="73"/>
      <c r="O1384" s="197">
        <f t="shared" si="358"/>
        <v>4135.4680169221137</v>
      </c>
      <c r="P1384" s="174">
        <v>1.2</v>
      </c>
      <c r="Q1384" s="174">
        <f t="shared" si="359"/>
        <v>93.633238118991258</v>
      </c>
      <c r="R1384" s="173">
        <f t="shared" si="353"/>
        <v>4962.5616203065365</v>
      </c>
      <c r="S1384" s="173">
        <f t="shared" si="360"/>
        <v>827.09360338442275</v>
      </c>
      <c r="T1384" s="111"/>
      <c r="U1384" s="32">
        <f t="shared" si="355"/>
        <v>0</v>
      </c>
      <c r="V1384" s="280"/>
      <c r="W1384" s="137"/>
      <c r="X1384" s="215"/>
      <c r="Y1384" s="294"/>
      <c r="Z1384" s="151"/>
    </row>
    <row r="1385" spans="1:26" s="46" customFormat="1" ht="12.75" customHeight="1">
      <c r="A1385" s="309" t="s">
        <v>2456</v>
      </c>
      <c r="B1385" s="314"/>
      <c r="C1385" s="314"/>
      <c r="D1385" s="272">
        <v>5949471392458</v>
      </c>
      <c r="E1385" s="272">
        <v>5949471392458</v>
      </c>
      <c r="F1385" s="211">
        <v>1806909000</v>
      </c>
      <c r="G1385" s="91" t="s">
        <v>719</v>
      </c>
      <c r="H1385" s="8" t="s">
        <v>239</v>
      </c>
      <c r="I1385" s="53" t="s">
        <v>1002</v>
      </c>
      <c r="J1385" s="144" t="s">
        <v>996</v>
      </c>
      <c r="K1385" s="147" t="s">
        <v>465</v>
      </c>
      <c r="L1385" s="15"/>
      <c r="M1385" s="206">
        <v>1.4975788577102442</v>
      </c>
      <c r="N1385" s="73"/>
      <c r="O1385" s="197">
        <f t="shared" si="358"/>
        <v>63.49734356691436</v>
      </c>
      <c r="P1385" s="174">
        <v>1.5</v>
      </c>
      <c r="Q1385" s="174">
        <f t="shared" si="359"/>
        <v>1.7970946292522929</v>
      </c>
      <c r="R1385" s="173">
        <f t="shared" si="353"/>
        <v>95.246015350371522</v>
      </c>
      <c r="S1385" s="173">
        <f t="shared" si="360"/>
        <v>31.748671783457162</v>
      </c>
      <c r="T1385" s="111"/>
      <c r="U1385" s="32">
        <f t="shared" si="355"/>
        <v>0</v>
      </c>
      <c r="V1385" s="280"/>
      <c r="W1385" s="133" t="s">
        <v>249</v>
      </c>
      <c r="X1385" s="215"/>
      <c r="Y1385" s="294"/>
      <c r="Z1385" s="151"/>
    </row>
    <row r="1386" spans="1:26" s="46" customFormat="1" ht="12.75" customHeight="1">
      <c r="A1386" s="309" t="s">
        <v>2457</v>
      </c>
      <c r="B1386" s="278">
        <v>81068546</v>
      </c>
      <c r="C1386" s="278">
        <v>1021880</v>
      </c>
      <c r="D1386" s="272">
        <v>5940541553823</v>
      </c>
      <c r="E1386" s="272">
        <v>5940541553823</v>
      </c>
      <c r="F1386" s="211">
        <v>2106909200</v>
      </c>
      <c r="G1386" s="91" t="s">
        <v>719</v>
      </c>
      <c r="H1386" s="8" t="s">
        <v>239</v>
      </c>
      <c r="I1386" s="53" t="s">
        <v>999</v>
      </c>
      <c r="J1386" s="144" t="s">
        <v>648</v>
      </c>
      <c r="K1386" s="147" t="s">
        <v>3550</v>
      </c>
      <c r="L1386" s="15"/>
      <c r="M1386" s="206">
        <v>47.519329138882746</v>
      </c>
      <c r="N1386" s="73"/>
      <c r="O1386" s="197">
        <f t="shared" si="358"/>
        <v>2014.8195554886288</v>
      </c>
      <c r="P1386" s="174">
        <v>1.2</v>
      </c>
      <c r="Q1386" s="174">
        <f t="shared" si="359"/>
        <v>45.618555973327432</v>
      </c>
      <c r="R1386" s="173">
        <f t="shared" si="353"/>
        <v>2417.7834665863538</v>
      </c>
      <c r="S1386" s="173">
        <f t="shared" si="360"/>
        <v>402.96391109772503</v>
      </c>
      <c r="T1386" s="111"/>
      <c r="U1386" s="32">
        <f t="shared" si="355"/>
        <v>0</v>
      </c>
      <c r="V1386" s="280"/>
      <c r="W1386" s="133" t="s">
        <v>249</v>
      </c>
      <c r="X1386" s="215"/>
      <c r="Y1386" s="294"/>
      <c r="Z1386" s="151"/>
    </row>
    <row r="1387" spans="1:26" s="46" customFormat="1" ht="12.75" customHeight="1">
      <c r="A1387" s="309" t="s">
        <v>2458</v>
      </c>
      <c r="B1387" s="314"/>
      <c r="C1387" s="314">
        <v>1021881</v>
      </c>
      <c r="D1387" s="272">
        <v>5402386127947</v>
      </c>
      <c r="E1387" s="272">
        <v>5402386127947</v>
      </c>
      <c r="F1387" s="211">
        <v>2106909200</v>
      </c>
      <c r="G1387" s="91" t="s">
        <v>719</v>
      </c>
      <c r="H1387" s="8" t="s">
        <v>239</v>
      </c>
      <c r="I1387" s="53" t="s">
        <v>999</v>
      </c>
      <c r="J1387" s="144" t="s">
        <v>648</v>
      </c>
      <c r="K1387" s="147" t="s">
        <v>1000</v>
      </c>
      <c r="L1387" s="15"/>
      <c r="M1387" s="206">
        <v>47.519329138882746</v>
      </c>
      <c r="N1387" s="73"/>
      <c r="O1387" s="197">
        <f t="shared" si="358"/>
        <v>2014.8195554886288</v>
      </c>
      <c r="P1387" s="174">
        <v>1.2</v>
      </c>
      <c r="Q1387" s="174">
        <f t="shared" si="359"/>
        <v>45.618555973327432</v>
      </c>
      <c r="R1387" s="173">
        <f t="shared" si="353"/>
        <v>2417.7834665863538</v>
      </c>
      <c r="S1387" s="173">
        <f t="shared" si="360"/>
        <v>402.96391109772503</v>
      </c>
      <c r="T1387" s="111"/>
      <c r="U1387" s="32">
        <f t="shared" si="355"/>
        <v>0</v>
      </c>
      <c r="V1387" s="280"/>
      <c r="W1387" s="137"/>
      <c r="X1387" s="215"/>
      <c r="Y1387" s="294"/>
      <c r="Z1387" s="151"/>
    </row>
    <row r="1388" spans="1:26" s="46" customFormat="1" ht="12.75" customHeight="1">
      <c r="A1388" s="309" t="s">
        <v>2459</v>
      </c>
      <c r="B1388" s="314"/>
      <c r="C1388" s="314">
        <v>1021882</v>
      </c>
      <c r="D1388" s="272">
        <v>5940541553809</v>
      </c>
      <c r="E1388" s="272">
        <v>5940541553809</v>
      </c>
      <c r="F1388" s="211">
        <v>1806909000</v>
      </c>
      <c r="G1388" s="91" t="s">
        <v>719</v>
      </c>
      <c r="H1388" s="8" t="s">
        <v>239</v>
      </c>
      <c r="I1388" s="53" t="s">
        <v>999</v>
      </c>
      <c r="J1388" s="144" t="s">
        <v>648</v>
      </c>
      <c r="K1388" s="147" t="s">
        <v>465</v>
      </c>
      <c r="L1388" s="15"/>
      <c r="M1388" s="206">
        <v>47.519329138882746</v>
      </c>
      <c r="N1388" s="73"/>
      <c r="O1388" s="197">
        <f t="shared" si="358"/>
        <v>2014.8195554886288</v>
      </c>
      <c r="P1388" s="174">
        <v>1.2</v>
      </c>
      <c r="Q1388" s="174">
        <f t="shared" si="359"/>
        <v>45.618555973327432</v>
      </c>
      <c r="R1388" s="173">
        <f t="shared" si="353"/>
        <v>2417.7834665863538</v>
      </c>
      <c r="S1388" s="173">
        <f t="shared" si="360"/>
        <v>402.96391109772503</v>
      </c>
      <c r="T1388" s="111"/>
      <c r="U1388" s="32">
        <f t="shared" si="355"/>
        <v>0</v>
      </c>
      <c r="V1388" s="280"/>
      <c r="W1388" s="133" t="s">
        <v>249</v>
      </c>
      <c r="X1388" s="215"/>
      <c r="Y1388" s="294"/>
      <c r="Z1388" s="151"/>
    </row>
    <row r="1389" spans="1:26" s="46" customFormat="1" ht="12.75" customHeight="1">
      <c r="A1389" s="309" t="s">
        <v>2460</v>
      </c>
      <c r="B1389" s="278">
        <v>81068547</v>
      </c>
      <c r="C1389" s="278">
        <v>1021883</v>
      </c>
      <c r="D1389" s="272">
        <v>5405547200640</v>
      </c>
      <c r="E1389" s="272">
        <v>5405547200640</v>
      </c>
      <c r="F1389" s="211">
        <v>2106909200</v>
      </c>
      <c r="G1389" s="91" t="s">
        <v>719</v>
      </c>
      <c r="H1389" s="8" t="s">
        <v>239</v>
      </c>
      <c r="I1389" s="53" t="s">
        <v>999</v>
      </c>
      <c r="J1389" s="144" t="s">
        <v>648</v>
      </c>
      <c r="K1389" s="147" t="s">
        <v>1001</v>
      </c>
      <c r="L1389" s="15"/>
      <c r="M1389" s="206">
        <v>47.519329138882746</v>
      </c>
      <c r="N1389" s="73"/>
      <c r="O1389" s="197">
        <f t="shared" si="358"/>
        <v>2014.8195554886288</v>
      </c>
      <c r="P1389" s="174">
        <v>1.2</v>
      </c>
      <c r="Q1389" s="174">
        <f t="shared" ref="Q1389:Q1434" si="361">M1389*0.8*P1389</f>
        <v>45.618555973327432</v>
      </c>
      <c r="R1389" s="173">
        <f t="shared" si="353"/>
        <v>2417.7834665863538</v>
      </c>
      <c r="S1389" s="173">
        <f t="shared" ref="S1389:S1442" si="362">R1389-O1389</f>
        <v>402.96391109772503</v>
      </c>
      <c r="T1389" s="111"/>
      <c r="U1389" s="32">
        <f t="shared" si="355"/>
        <v>0</v>
      </c>
      <c r="V1389" s="280">
        <v>1</v>
      </c>
      <c r="W1389" s="133" t="s">
        <v>249</v>
      </c>
      <c r="X1389" s="215"/>
      <c r="Y1389" s="294">
        <v>46661</v>
      </c>
      <c r="Z1389" s="151"/>
    </row>
    <row r="1390" spans="1:26" s="46" customFormat="1" ht="12.75" customHeight="1">
      <c r="A1390" s="309" t="s">
        <v>2461</v>
      </c>
      <c r="B1390" s="314"/>
      <c r="C1390" s="314">
        <v>1021884</v>
      </c>
      <c r="D1390" s="272">
        <v>5409547237583</v>
      </c>
      <c r="E1390" s="272">
        <v>5409547237583</v>
      </c>
      <c r="F1390" s="211">
        <v>2106909200</v>
      </c>
      <c r="G1390" s="91" t="s">
        <v>719</v>
      </c>
      <c r="H1390" s="8" t="s">
        <v>239</v>
      </c>
      <c r="I1390" s="53" t="s">
        <v>999</v>
      </c>
      <c r="J1390" s="144" t="s">
        <v>648</v>
      </c>
      <c r="K1390" s="147" t="s">
        <v>3</v>
      </c>
      <c r="L1390" s="15"/>
      <c r="M1390" s="206">
        <v>47.519329138882746</v>
      </c>
      <c r="N1390" s="289"/>
      <c r="O1390" s="197">
        <f t="shared" si="358"/>
        <v>2014.8195554886288</v>
      </c>
      <c r="P1390" s="174">
        <v>1.2</v>
      </c>
      <c r="Q1390" s="174">
        <f t="shared" si="361"/>
        <v>45.618555973327432</v>
      </c>
      <c r="R1390" s="173">
        <f t="shared" si="353"/>
        <v>2417.7834665863538</v>
      </c>
      <c r="S1390" s="173">
        <f t="shared" si="362"/>
        <v>402.96391109772503</v>
      </c>
      <c r="T1390" s="111"/>
      <c r="U1390" s="32">
        <f t="shared" si="355"/>
        <v>0</v>
      </c>
      <c r="V1390" s="280"/>
      <c r="W1390" s="133" t="s">
        <v>249</v>
      </c>
      <c r="X1390" s="215"/>
      <c r="Y1390" s="20"/>
      <c r="Z1390" s="151"/>
    </row>
    <row r="1391" spans="1:26" s="46" customFormat="1" ht="12.75" customHeight="1">
      <c r="A1391" s="309" t="s">
        <v>2462</v>
      </c>
      <c r="B1391" s="314"/>
      <c r="C1391" s="314">
        <v>1021885</v>
      </c>
      <c r="D1391" s="272">
        <v>5402914752085</v>
      </c>
      <c r="E1391" s="272">
        <v>5402914752085</v>
      </c>
      <c r="F1391" s="211">
        <v>2106909200</v>
      </c>
      <c r="G1391" s="91" t="s">
        <v>719</v>
      </c>
      <c r="H1391" s="8" t="s">
        <v>239</v>
      </c>
      <c r="I1391" s="53" t="s">
        <v>1003</v>
      </c>
      <c r="J1391" s="144" t="s">
        <v>611</v>
      </c>
      <c r="K1391" s="147" t="s">
        <v>888</v>
      </c>
      <c r="L1391" s="15"/>
      <c r="M1391" s="206">
        <v>66.623059439160869</v>
      </c>
      <c r="N1391" s="73"/>
      <c r="O1391" s="197">
        <f t="shared" si="358"/>
        <v>2824.8177202204211</v>
      </c>
      <c r="P1391" s="174">
        <v>1.2</v>
      </c>
      <c r="Q1391" s="174">
        <f t="shared" si="361"/>
        <v>63.958137061594435</v>
      </c>
      <c r="R1391" s="173">
        <f t="shared" si="353"/>
        <v>3389.7812642645049</v>
      </c>
      <c r="S1391" s="173">
        <f t="shared" si="362"/>
        <v>564.96354404408385</v>
      </c>
      <c r="T1391" s="111"/>
      <c r="U1391" s="32">
        <f t="shared" si="355"/>
        <v>0</v>
      </c>
      <c r="V1391" s="280"/>
      <c r="W1391" s="137"/>
      <c r="X1391" s="215"/>
      <c r="Y1391" s="294"/>
      <c r="Z1391" s="151"/>
    </row>
    <row r="1392" spans="1:26" s="46" customFormat="1" ht="12.75" customHeight="1">
      <c r="A1392" s="309" t="s">
        <v>2463</v>
      </c>
      <c r="B1392" s="314"/>
      <c r="C1392" s="314">
        <v>1021886</v>
      </c>
      <c r="D1392" s="272">
        <v>5949471392137</v>
      </c>
      <c r="E1392" s="272">
        <v>5949471392137</v>
      </c>
      <c r="F1392" s="318">
        <v>2106909200</v>
      </c>
      <c r="G1392" s="91" t="s">
        <v>719</v>
      </c>
      <c r="H1392" s="8" t="s">
        <v>239</v>
      </c>
      <c r="I1392" s="53" t="s">
        <v>1254</v>
      </c>
      <c r="J1392" s="104" t="s">
        <v>611</v>
      </c>
      <c r="K1392" s="5" t="s">
        <v>1420</v>
      </c>
      <c r="L1392" s="15"/>
      <c r="M1392" s="206">
        <v>54.239234269633855</v>
      </c>
      <c r="N1392" s="73"/>
      <c r="O1392" s="197">
        <f t="shared" si="358"/>
        <v>2299.7435330324756</v>
      </c>
      <c r="P1392" s="174">
        <v>1.2</v>
      </c>
      <c r="Q1392" s="174">
        <f>M1392*0.8*P1392</f>
        <v>52.069664898848501</v>
      </c>
      <c r="R1392" s="173">
        <f t="shared" si="353"/>
        <v>2759.6922396389705</v>
      </c>
      <c r="S1392" s="173">
        <f>R1392-O1392</f>
        <v>459.94870660649485</v>
      </c>
      <c r="T1392" s="111"/>
      <c r="U1392" s="32">
        <f t="shared" si="355"/>
        <v>0</v>
      </c>
      <c r="V1392" s="280"/>
      <c r="W1392" s="137"/>
      <c r="X1392" s="215"/>
      <c r="Y1392" s="294"/>
      <c r="Z1392" s="151"/>
    </row>
    <row r="1393" spans="1:26" ht="12.75" customHeight="1">
      <c r="A1393" s="309" t="s">
        <v>2464</v>
      </c>
      <c r="B1393" s="310"/>
      <c r="C1393" s="310">
        <v>1021887</v>
      </c>
      <c r="D1393" s="272">
        <v>5940541550068</v>
      </c>
      <c r="E1393" s="272">
        <v>5940541550068</v>
      </c>
      <c r="F1393" s="318">
        <v>2106909200</v>
      </c>
      <c r="G1393" s="91" t="s">
        <v>719</v>
      </c>
      <c r="H1393" s="8" t="s">
        <v>239</v>
      </c>
      <c r="I1393" s="53" t="s">
        <v>1374</v>
      </c>
      <c r="J1393" s="106" t="s">
        <v>648</v>
      </c>
      <c r="K1393" s="5" t="s">
        <v>1362</v>
      </c>
      <c r="L1393" s="15"/>
      <c r="M1393" s="206">
        <v>23.999661181253909</v>
      </c>
      <c r="N1393" s="73"/>
      <c r="O1393" s="197">
        <f t="shared" si="358"/>
        <v>1017.5856340851659</v>
      </c>
      <c r="P1393" s="174">
        <v>1.25</v>
      </c>
      <c r="Q1393" s="174">
        <f>M1393*0.8*P1393</f>
        <v>23.999661181253913</v>
      </c>
      <c r="R1393" s="173">
        <f t="shared" si="353"/>
        <v>1271.9820426064573</v>
      </c>
      <c r="S1393" s="173">
        <f>R1393-O1393</f>
        <v>254.39640852129139</v>
      </c>
      <c r="T1393" s="111"/>
      <c r="U1393" s="32">
        <f t="shared" si="355"/>
        <v>0</v>
      </c>
      <c r="V1393" s="280"/>
      <c r="W1393" s="137"/>
      <c r="X1393" s="274"/>
      <c r="Y1393" s="294"/>
      <c r="Z1393" s="151"/>
    </row>
    <row r="1394" spans="1:26" ht="12.75" customHeight="1">
      <c r="A1394" s="309" t="s">
        <v>2465</v>
      </c>
      <c r="B1394" s="310"/>
      <c r="C1394" s="310">
        <v>1021888</v>
      </c>
      <c r="D1394" s="272">
        <v>5940541550051</v>
      </c>
      <c r="E1394" s="272">
        <v>5940541550051</v>
      </c>
      <c r="F1394" s="318">
        <v>1806909000</v>
      </c>
      <c r="G1394" s="91" t="s">
        <v>719</v>
      </c>
      <c r="H1394" s="8" t="s">
        <v>239</v>
      </c>
      <c r="I1394" s="53" t="s">
        <v>1374</v>
      </c>
      <c r="J1394" s="106" t="s">
        <v>648</v>
      </c>
      <c r="K1394" s="5" t="s">
        <v>1363</v>
      </c>
      <c r="L1394" s="15"/>
      <c r="M1394" s="206">
        <v>23.999661181253909</v>
      </c>
      <c r="N1394" s="73"/>
      <c r="O1394" s="197">
        <f t="shared" si="358"/>
        <v>1017.5856340851659</v>
      </c>
      <c r="P1394" s="174">
        <v>1.25</v>
      </c>
      <c r="Q1394" s="174">
        <f>M1394*0.8*P1394</f>
        <v>23.999661181253913</v>
      </c>
      <c r="R1394" s="173">
        <f t="shared" si="353"/>
        <v>1271.9820426064573</v>
      </c>
      <c r="S1394" s="173">
        <f>R1394-O1394</f>
        <v>254.39640852129139</v>
      </c>
      <c r="T1394" s="111"/>
      <c r="U1394" s="32">
        <f t="shared" si="355"/>
        <v>0</v>
      </c>
      <c r="V1394" s="280"/>
      <c r="W1394" s="137"/>
      <c r="X1394" s="274"/>
      <c r="Y1394" s="294"/>
      <c r="Z1394" s="151"/>
    </row>
    <row r="1395" spans="1:26" ht="12.75" customHeight="1">
      <c r="A1395" s="309" t="s">
        <v>2466</v>
      </c>
      <c r="B1395" s="310"/>
      <c r="C1395" s="310">
        <v>1021889</v>
      </c>
      <c r="D1395" s="272">
        <v>5940541550075</v>
      </c>
      <c r="E1395" s="272">
        <v>5940541550075</v>
      </c>
      <c r="F1395" s="318">
        <v>2106909200</v>
      </c>
      <c r="G1395" s="91" t="s">
        <v>719</v>
      </c>
      <c r="H1395" s="8" t="s">
        <v>239</v>
      </c>
      <c r="I1395" s="53" t="s">
        <v>1374</v>
      </c>
      <c r="J1395" s="106" t="s">
        <v>648</v>
      </c>
      <c r="K1395" s="5" t="s">
        <v>1364</v>
      </c>
      <c r="L1395" s="15"/>
      <c r="M1395" s="206">
        <v>23.999661181253909</v>
      </c>
      <c r="N1395" s="73"/>
      <c r="O1395" s="197">
        <f t="shared" si="358"/>
        <v>1017.5856340851659</v>
      </c>
      <c r="P1395" s="174">
        <v>1.25</v>
      </c>
      <c r="Q1395" s="174">
        <f>M1395*0.8*P1395</f>
        <v>23.999661181253913</v>
      </c>
      <c r="R1395" s="173">
        <f t="shared" si="353"/>
        <v>1271.9820426064573</v>
      </c>
      <c r="S1395" s="173">
        <f>R1395-O1395</f>
        <v>254.39640852129139</v>
      </c>
      <c r="T1395" s="111"/>
      <c r="U1395" s="32">
        <f t="shared" si="355"/>
        <v>0</v>
      </c>
      <c r="V1395" s="280"/>
      <c r="W1395" s="137"/>
      <c r="X1395" s="274"/>
      <c r="Y1395" s="20"/>
      <c r="Z1395" s="151"/>
    </row>
    <row r="1396" spans="1:26" s="46" customFormat="1" ht="12.75" customHeight="1">
      <c r="A1396" s="309" t="s">
        <v>2467</v>
      </c>
      <c r="B1396" s="314"/>
      <c r="C1396" s="314">
        <v>1021890</v>
      </c>
      <c r="D1396" s="272">
        <v>7355986424689</v>
      </c>
      <c r="E1396" s="272">
        <v>7355986424689</v>
      </c>
      <c r="F1396" s="211">
        <v>2106909200</v>
      </c>
      <c r="G1396" s="91" t="s">
        <v>719</v>
      </c>
      <c r="H1396" s="8" t="s">
        <v>239</v>
      </c>
      <c r="I1396" s="53" t="s">
        <v>1004</v>
      </c>
      <c r="J1396" s="144" t="s">
        <v>610</v>
      </c>
      <c r="K1396" s="147" t="s">
        <v>1005</v>
      </c>
      <c r="L1396" s="15"/>
      <c r="M1396" s="206">
        <v>34.175517522105579</v>
      </c>
      <c r="N1396" s="73"/>
      <c r="O1396" s="197">
        <f t="shared" si="358"/>
        <v>1449.0419429372766</v>
      </c>
      <c r="P1396" s="174">
        <v>1.25</v>
      </c>
      <c r="Q1396" s="174">
        <f t="shared" si="361"/>
        <v>34.175517522105579</v>
      </c>
      <c r="R1396" s="173">
        <f t="shared" si="353"/>
        <v>1811.3024286715956</v>
      </c>
      <c r="S1396" s="173">
        <f t="shared" si="362"/>
        <v>362.26048573431899</v>
      </c>
      <c r="T1396" s="111"/>
      <c r="U1396" s="32">
        <f t="shared" si="355"/>
        <v>0</v>
      </c>
      <c r="V1396" s="280">
        <v>30</v>
      </c>
      <c r="W1396" s="133" t="s">
        <v>249</v>
      </c>
      <c r="X1396" s="215"/>
      <c r="Y1396" s="294">
        <v>46844</v>
      </c>
      <c r="Z1396" s="151"/>
    </row>
    <row r="1397" spans="1:26" s="46" customFormat="1" ht="12.75" customHeight="1">
      <c r="A1397" s="309" t="s">
        <v>3566</v>
      </c>
      <c r="B1397" s="314"/>
      <c r="C1397" s="314">
        <v>1941802</v>
      </c>
      <c r="D1397" s="311">
        <v>5949471392977</v>
      </c>
      <c r="E1397" s="318">
        <v>5949471392977</v>
      </c>
      <c r="F1397" s="318">
        <v>2106909200</v>
      </c>
      <c r="G1397" s="19" t="s">
        <v>719</v>
      </c>
      <c r="H1397" s="8" t="s">
        <v>239</v>
      </c>
      <c r="I1397" s="53" t="s">
        <v>3621</v>
      </c>
      <c r="J1397" s="107" t="s">
        <v>603</v>
      </c>
      <c r="K1397" s="5" t="s">
        <v>3620</v>
      </c>
      <c r="L1397" s="15"/>
      <c r="M1397" s="206">
        <v>36.095490416605891</v>
      </c>
      <c r="N1397" s="73"/>
      <c r="O1397" s="197">
        <f t="shared" si="358"/>
        <v>1530.4487936640899</v>
      </c>
      <c r="P1397" s="174">
        <v>1.25</v>
      </c>
      <c r="Q1397" s="174">
        <f>M1397*0.8*P1397</f>
        <v>36.095490416605891</v>
      </c>
      <c r="R1397" s="173">
        <f t="shared" si="353"/>
        <v>1913.0609920801123</v>
      </c>
      <c r="S1397" s="173">
        <f>R1397-O1397</f>
        <v>382.61219841602247</v>
      </c>
      <c r="T1397" s="111"/>
      <c r="U1397" s="32">
        <f t="shared" si="355"/>
        <v>0</v>
      </c>
      <c r="V1397" s="280"/>
      <c r="W1397" s="137"/>
      <c r="X1397" s="215"/>
      <c r="Y1397" s="20"/>
      <c r="Z1397" s="151"/>
    </row>
    <row r="1398" spans="1:26" s="46" customFormat="1" ht="12.75" customHeight="1">
      <c r="A1398" s="309" t="s">
        <v>3567</v>
      </c>
      <c r="B1398" s="314"/>
      <c r="C1398" s="314"/>
      <c r="D1398" s="311">
        <v>5949471392984</v>
      </c>
      <c r="E1398" s="318">
        <v>5949471392984</v>
      </c>
      <c r="F1398" s="318">
        <v>2106909200</v>
      </c>
      <c r="G1398" s="19" t="s">
        <v>719</v>
      </c>
      <c r="H1398" s="8" t="s">
        <v>239</v>
      </c>
      <c r="I1398" s="53" t="s">
        <v>3621</v>
      </c>
      <c r="J1398" s="107" t="s">
        <v>603</v>
      </c>
      <c r="K1398" s="5" t="s">
        <v>3619</v>
      </c>
      <c r="L1398" s="15"/>
      <c r="M1398" s="206">
        <v>36.095490416605891</v>
      </c>
      <c r="N1398" s="289"/>
      <c r="O1398" s="197">
        <f t="shared" si="358"/>
        <v>1530.4487936640899</v>
      </c>
      <c r="P1398" s="174">
        <v>1.25</v>
      </c>
      <c r="Q1398" s="174">
        <f>M1398*0.8*P1398</f>
        <v>36.095490416605891</v>
      </c>
      <c r="R1398" s="173">
        <f t="shared" ref="R1398:R1461" si="363">Q1398*53</f>
        <v>1913.0609920801123</v>
      </c>
      <c r="S1398" s="173">
        <f>R1398-O1398</f>
        <v>382.61219841602247</v>
      </c>
      <c r="T1398" s="111"/>
      <c r="U1398" s="32">
        <f t="shared" si="355"/>
        <v>0</v>
      </c>
      <c r="V1398" s="280"/>
      <c r="W1398" s="137"/>
      <c r="X1398" s="215"/>
      <c r="Y1398" s="20"/>
      <c r="Z1398" s="151"/>
    </row>
    <row r="1399" spans="1:26" s="46" customFormat="1" ht="12.75" customHeight="1">
      <c r="A1399" s="309" t="s">
        <v>2468</v>
      </c>
      <c r="B1399" s="314"/>
      <c r="C1399" s="314">
        <v>1021891</v>
      </c>
      <c r="D1399" s="272">
        <v>5949471392120</v>
      </c>
      <c r="E1399" s="272">
        <v>5949471392120</v>
      </c>
      <c r="F1399" s="318">
        <v>2106909200</v>
      </c>
      <c r="G1399" s="91" t="s">
        <v>719</v>
      </c>
      <c r="H1399" s="8" t="s">
        <v>239</v>
      </c>
      <c r="I1399" s="53" t="s">
        <v>1255</v>
      </c>
      <c r="J1399" s="104" t="s">
        <v>612</v>
      </c>
      <c r="K1399" s="5" t="s">
        <v>1343</v>
      </c>
      <c r="L1399" s="15"/>
      <c r="M1399" s="206">
        <v>2.6681976254452886</v>
      </c>
      <c r="N1399" s="73"/>
      <c r="O1399" s="197">
        <f t="shared" si="358"/>
        <v>113.13157931888026</v>
      </c>
      <c r="P1399" s="174">
        <v>1.3</v>
      </c>
      <c r="Q1399" s="174">
        <f>M1399*0.8*P1399</f>
        <v>2.7749255304631006</v>
      </c>
      <c r="R1399" s="173">
        <f t="shared" si="363"/>
        <v>147.07105311454433</v>
      </c>
      <c r="S1399" s="173">
        <f>R1399-O1399</f>
        <v>33.939473795664071</v>
      </c>
      <c r="T1399" s="111"/>
      <c r="U1399" s="32">
        <f t="shared" si="355"/>
        <v>0</v>
      </c>
      <c r="V1399" s="280"/>
      <c r="W1399" s="137"/>
      <c r="X1399" s="215"/>
      <c r="Y1399" s="294"/>
      <c r="Z1399" s="151"/>
    </row>
    <row r="1400" spans="1:26" s="46" customFormat="1" ht="12.75" customHeight="1">
      <c r="A1400" s="309" t="s">
        <v>2469</v>
      </c>
      <c r="B1400" s="314"/>
      <c r="C1400" s="314">
        <v>1021892</v>
      </c>
      <c r="D1400" s="272">
        <v>5492945403841</v>
      </c>
      <c r="E1400" s="272">
        <v>5492945403841</v>
      </c>
      <c r="F1400" s="211">
        <v>2106909200</v>
      </c>
      <c r="G1400" s="91" t="s">
        <v>719</v>
      </c>
      <c r="H1400" s="8" t="s">
        <v>239</v>
      </c>
      <c r="I1400" s="53" t="s">
        <v>1006</v>
      </c>
      <c r="J1400" s="144" t="s">
        <v>611</v>
      </c>
      <c r="K1400" s="147" t="s">
        <v>1007</v>
      </c>
      <c r="L1400" s="15"/>
      <c r="M1400" s="206">
        <v>72.766972701561869</v>
      </c>
      <c r="N1400" s="73"/>
      <c r="O1400" s="197">
        <f t="shared" si="358"/>
        <v>3085.3196425462233</v>
      </c>
      <c r="P1400" s="174">
        <v>1.2</v>
      </c>
      <c r="Q1400" s="174">
        <f t="shared" si="361"/>
        <v>69.856293793499404</v>
      </c>
      <c r="R1400" s="173">
        <f t="shared" si="363"/>
        <v>3702.3835710554686</v>
      </c>
      <c r="S1400" s="173">
        <f t="shared" si="362"/>
        <v>617.06392850924522</v>
      </c>
      <c r="T1400" s="111"/>
      <c r="U1400" s="32">
        <f t="shared" si="355"/>
        <v>0</v>
      </c>
      <c r="V1400" s="280">
        <v>1</v>
      </c>
      <c r="W1400" s="137"/>
      <c r="X1400" s="215"/>
      <c r="Y1400" s="294">
        <v>46753</v>
      </c>
      <c r="Z1400" s="151"/>
    </row>
    <row r="1401" spans="1:26" s="46" customFormat="1" ht="12.75" customHeight="1">
      <c r="A1401" s="309" t="s">
        <v>2470</v>
      </c>
      <c r="B1401" s="314"/>
      <c r="C1401" s="314">
        <v>1021893</v>
      </c>
      <c r="D1401" s="311">
        <v>5949471392168</v>
      </c>
      <c r="E1401" s="318">
        <v>5949471392168</v>
      </c>
      <c r="F1401" s="318">
        <v>2106909200</v>
      </c>
      <c r="G1401" s="91" t="s">
        <v>719</v>
      </c>
      <c r="H1401" s="8" t="s">
        <v>239</v>
      </c>
      <c r="I1401" s="53" t="s">
        <v>1006</v>
      </c>
      <c r="J1401" s="107" t="s">
        <v>611</v>
      </c>
      <c r="K1401" s="5" t="s">
        <v>1206</v>
      </c>
      <c r="L1401" s="15"/>
      <c r="M1401" s="206">
        <v>72.766972701561869</v>
      </c>
      <c r="N1401" s="73"/>
      <c r="O1401" s="197">
        <f t="shared" si="358"/>
        <v>3085.3196425462233</v>
      </c>
      <c r="P1401" s="174">
        <v>1.2</v>
      </c>
      <c r="Q1401" s="174">
        <f>M1401*0.8*P1401</f>
        <v>69.856293793499404</v>
      </c>
      <c r="R1401" s="173">
        <f t="shared" si="363"/>
        <v>3702.3835710554686</v>
      </c>
      <c r="S1401" s="173">
        <f>R1401-O1401</f>
        <v>617.06392850924522</v>
      </c>
      <c r="T1401" s="111"/>
      <c r="U1401" s="32">
        <f t="shared" si="355"/>
        <v>0</v>
      </c>
      <c r="V1401" s="280"/>
      <c r="W1401" s="137"/>
      <c r="X1401" s="215"/>
      <c r="Y1401" s="294"/>
      <c r="Z1401" s="151"/>
    </row>
    <row r="1402" spans="1:26" s="46" customFormat="1" ht="12.75" customHeight="1">
      <c r="A1402" s="309" t="s">
        <v>2471</v>
      </c>
      <c r="B1402" s="314"/>
      <c r="C1402" s="314">
        <v>1021894</v>
      </c>
      <c r="D1402" s="272">
        <v>5498430251850</v>
      </c>
      <c r="E1402" s="272">
        <v>5498430251850</v>
      </c>
      <c r="F1402" s="211">
        <v>1806909000</v>
      </c>
      <c r="G1402" s="91" t="s">
        <v>719</v>
      </c>
      <c r="H1402" s="8" t="s">
        <v>239</v>
      </c>
      <c r="I1402" s="53" t="s">
        <v>1006</v>
      </c>
      <c r="J1402" s="144" t="s">
        <v>611</v>
      </c>
      <c r="K1402" s="147" t="s">
        <v>1008</v>
      </c>
      <c r="L1402" s="15"/>
      <c r="M1402" s="206">
        <v>72.766972701561869</v>
      </c>
      <c r="N1402" s="73"/>
      <c r="O1402" s="197">
        <f t="shared" si="358"/>
        <v>3085.3196425462233</v>
      </c>
      <c r="P1402" s="174">
        <v>1.2</v>
      </c>
      <c r="Q1402" s="174">
        <f>M1402*0.8*P1402</f>
        <v>69.856293793499404</v>
      </c>
      <c r="R1402" s="173">
        <f t="shared" si="363"/>
        <v>3702.3835710554686</v>
      </c>
      <c r="S1402" s="173">
        <f>R1402-O1402</f>
        <v>617.06392850924522</v>
      </c>
      <c r="T1402" s="111"/>
      <c r="U1402" s="32">
        <f t="shared" si="355"/>
        <v>0</v>
      </c>
      <c r="V1402" s="280"/>
      <c r="W1402" s="133" t="s">
        <v>249</v>
      </c>
      <c r="X1402" s="215"/>
      <c r="Y1402" s="294"/>
      <c r="Z1402" s="151"/>
    </row>
    <row r="1403" spans="1:26" s="46" customFormat="1" ht="12.75" customHeight="1">
      <c r="A1403" s="309" t="s">
        <v>3565</v>
      </c>
      <c r="B1403" s="314"/>
      <c r="C1403" s="314">
        <v>1941804</v>
      </c>
      <c r="D1403" s="311">
        <v>5940541555216</v>
      </c>
      <c r="E1403" s="318">
        <v>5940541555216</v>
      </c>
      <c r="F1403" s="318">
        <v>2106909200</v>
      </c>
      <c r="G1403" s="91" t="s">
        <v>719</v>
      </c>
      <c r="H1403" s="8" t="s">
        <v>239</v>
      </c>
      <c r="I1403" s="53" t="s">
        <v>1006</v>
      </c>
      <c r="J1403" s="107" t="s">
        <v>611</v>
      </c>
      <c r="K1403" s="5" t="s">
        <v>3622</v>
      </c>
      <c r="L1403" s="15"/>
      <c r="M1403" s="206">
        <v>72.766972701561869</v>
      </c>
      <c r="N1403" s="73"/>
      <c r="O1403" s="197">
        <f t="shared" si="358"/>
        <v>3085.3196425462233</v>
      </c>
      <c r="P1403" s="174">
        <v>1.2</v>
      </c>
      <c r="Q1403" s="174">
        <f>M1403*0.8*P1403</f>
        <v>69.856293793499404</v>
      </c>
      <c r="R1403" s="173">
        <f t="shared" si="363"/>
        <v>3702.3835710554686</v>
      </c>
      <c r="S1403" s="173">
        <f>R1403-O1403</f>
        <v>617.06392850924522</v>
      </c>
      <c r="T1403" s="111"/>
      <c r="U1403" s="32">
        <f t="shared" si="355"/>
        <v>0</v>
      </c>
      <c r="V1403" s="280"/>
      <c r="W1403" s="137"/>
      <c r="X1403" s="215"/>
      <c r="Y1403" s="294"/>
      <c r="Z1403" s="151"/>
    </row>
    <row r="1404" spans="1:26" s="46" customFormat="1" ht="12.75" customHeight="1">
      <c r="A1404" s="309" t="s">
        <v>2472</v>
      </c>
      <c r="B1404" s="314"/>
      <c r="C1404" s="314">
        <v>1021895</v>
      </c>
      <c r="D1404" s="272">
        <v>5940541555193</v>
      </c>
      <c r="E1404" s="272">
        <v>5940541555193</v>
      </c>
      <c r="F1404" s="211">
        <v>1806909000</v>
      </c>
      <c r="G1404" s="91" t="s">
        <v>719</v>
      </c>
      <c r="H1404" s="8" t="s">
        <v>239</v>
      </c>
      <c r="I1404" s="53" t="s">
        <v>1006</v>
      </c>
      <c r="J1404" s="144" t="s">
        <v>611</v>
      </c>
      <c r="K1404" s="147" t="s">
        <v>1011</v>
      </c>
      <c r="L1404" s="15"/>
      <c r="M1404" s="206">
        <v>72.766972701561869</v>
      </c>
      <c r="N1404" s="73"/>
      <c r="O1404" s="197">
        <f t="shared" si="358"/>
        <v>3085.3196425462233</v>
      </c>
      <c r="P1404" s="174">
        <v>1.2</v>
      </c>
      <c r="Q1404" s="174">
        <f>M1404*0.8*P1404</f>
        <v>69.856293793499404</v>
      </c>
      <c r="R1404" s="173">
        <f t="shared" si="363"/>
        <v>3702.3835710554686</v>
      </c>
      <c r="S1404" s="173">
        <f>R1404-O1404</f>
        <v>617.06392850924522</v>
      </c>
      <c r="T1404" s="111"/>
      <c r="U1404" s="32">
        <f t="shared" si="355"/>
        <v>0</v>
      </c>
      <c r="V1404" s="280"/>
      <c r="W1404" s="133" t="s">
        <v>249</v>
      </c>
      <c r="X1404" s="215"/>
      <c r="Y1404" s="294"/>
      <c r="Z1404" s="151"/>
    </row>
    <row r="1405" spans="1:26" s="46" customFormat="1" ht="12.75" customHeight="1">
      <c r="A1405" s="309" t="s">
        <v>2473</v>
      </c>
      <c r="B1405" s="314"/>
      <c r="C1405" s="314">
        <v>1021896</v>
      </c>
      <c r="D1405" s="272">
        <v>5402396427167</v>
      </c>
      <c r="E1405" s="272">
        <v>5402396427167</v>
      </c>
      <c r="F1405" s="211">
        <v>1806909000</v>
      </c>
      <c r="G1405" s="91" t="s">
        <v>719</v>
      </c>
      <c r="H1405" s="8" t="s">
        <v>239</v>
      </c>
      <c r="I1405" s="53" t="s">
        <v>1006</v>
      </c>
      <c r="J1405" s="144" t="s">
        <v>611</v>
      </c>
      <c r="K1405" s="147" t="s">
        <v>1010</v>
      </c>
      <c r="L1405" s="15"/>
      <c r="M1405" s="206">
        <v>72.766972701561869</v>
      </c>
      <c r="N1405" s="73"/>
      <c r="O1405" s="197">
        <f t="shared" si="358"/>
        <v>3085.3196425462233</v>
      </c>
      <c r="P1405" s="174">
        <v>1.2</v>
      </c>
      <c r="Q1405" s="174">
        <f>M1405*0.8*P1405</f>
        <v>69.856293793499404</v>
      </c>
      <c r="R1405" s="173">
        <f t="shared" si="363"/>
        <v>3702.3835710554686</v>
      </c>
      <c r="S1405" s="173">
        <f>R1405-O1405</f>
        <v>617.06392850924522</v>
      </c>
      <c r="T1405" s="111"/>
      <c r="U1405" s="32">
        <f t="shared" si="355"/>
        <v>0</v>
      </c>
      <c r="V1405" s="280"/>
      <c r="W1405" s="133" t="s">
        <v>249</v>
      </c>
      <c r="X1405" s="215"/>
      <c r="Y1405" s="294"/>
      <c r="Z1405" s="151"/>
    </row>
    <row r="1406" spans="1:26" s="46" customFormat="1" ht="12.75" customHeight="1">
      <c r="A1406" s="309" t="s">
        <v>2474</v>
      </c>
      <c r="B1406" s="314"/>
      <c r="C1406" s="314">
        <v>1021897</v>
      </c>
      <c r="D1406" s="311">
        <v>5940541555223</v>
      </c>
      <c r="E1406" s="318">
        <v>5940541555223</v>
      </c>
      <c r="F1406" s="318">
        <v>1806909000</v>
      </c>
      <c r="G1406" s="91" t="s">
        <v>719</v>
      </c>
      <c r="H1406" s="8" t="s">
        <v>239</v>
      </c>
      <c r="I1406" s="53" t="s">
        <v>1006</v>
      </c>
      <c r="J1406" s="107" t="s">
        <v>611</v>
      </c>
      <c r="K1406" s="5" t="s">
        <v>1207</v>
      </c>
      <c r="L1406" s="15"/>
      <c r="M1406" s="206">
        <v>72.766972701561869</v>
      </c>
      <c r="N1406" s="289"/>
      <c r="O1406" s="197">
        <f t="shared" si="358"/>
        <v>3085.3196425462233</v>
      </c>
      <c r="P1406" s="174">
        <v>1.2</v>
      </c>
      <c r="Q1406" s="174">
        <f t="shared" ref="Q1406:Q1409" si="364">M1406*0.8*P1406</f>
        <v>69.856293793499404</v>
      </c>
      <c r="R1406" s="173">
        <f t="shared" si="363"/>
        <v>3702.3835710554686</v>
      </c>
      <c r="S1406" s="173">
        <f t="shared" ref="S1406:S1409" si="365">R1406-O1406</f>
        <v>617.06392850924522</v>
      </c>
      <c r="T1406" s="111"/>
      <c r="U1406" s="32">
        <f t="shared" si="355"/>
        <v>0</v>
      </c>
      <c r="V1406" s="280"/>
      <c r="W1406" s="133" t="s">
        <v>249</v>
      </c>
      <c r="X1406" s="215"/>
      <c r="Y1406" s="20"/>
      <c r="Z1406" s="151"/>
    </row>
    <row r="1407" spans="1:26" s="46" customFormat="1" ht="12.75" customHeight="1">
      <c r="A1407" s="309" t="s">
        <v>2475</v>
      </c>
      <c r="B1407" s="314"/>
      <c r="C1407" s="314">
        <v>1021898</v>
      </c>
      <c r="D1407" s="272">
        <v>5940541555179</v>
      </c>
      <c r="E1407" s="272">
        <v>5940541555179</v>
      </c>
      <c r="F1407" s="211">
        <v>2106909200</v>
      </c>
      <c r="G1407" s="91" t="s">
        <v>719</v>
      </c>
      <c r="H1407" s="8" t="s">
        <v>239</v>
      </c>
      <c r="I1407" s="53" t="s">
        <v>1006</v>
      </c>
      <c r="J1407" s="144" t="s">
        <v>611</v>
      </c>
      <c r="K1407" s="147" t="s">
        <v>1009</v>
      </c>
      <c r="L1407" s="15"/>
      <c r="M1407" s="206">
        <v>72.766972701561869</v>
      </c>
      <c r="N1407" s="73"/>
      <c r="O1407" s="197">
        <f t="shared" si="358"/>
        <v>3085.3196425462233</v>
      </c>
      <c r="P1407" s="174">
        <v>1.2</v>
      </c>
      <c r="Q1407" s="174">
        <f>M1407*0.8*P1407</f>
        <v>69.856293793499404</v>
      </c>
      <c r="R1407" s="173">
        <f t="shared" si="363"/>
        <v>3702.3835710554686</v>
      </c>
      <c r="S1407" s="173">
        <f>R1407-O1407</f>
        <v>617.06392850924522</v>
      </c>
      <c r="T1407" s="111"/>
      <c r="U1407" s="32">
        <f t="shared" si="355"/>
        <v>0</v>
      </c>
      <c r="V1407" s="280"/>
      <c r="W1407" s="133" t="s">
        <v>249</v>
      </c>
      <c r="X1407" s="215"/>
      <c r="Y1407" s="294"/>
      <c r="Z1407" s="151"/>
    </row>
    <row r="1408" spans="1:26" s="46" customFormat="1" ht="12.75" customHeight="1">
      <c r="A1408" s="309" t="s">
        <v>2476</v>
      </c>
      <c r="B1408" s="314"/>
      <c r="C1408" s="314">
        <v>1021899</v>
      </c>
      <c r="D1408" s="311">
        <v>5940541555186</v>
      </c>
      <c r="E1408" s="318">
        <v>5940541555186</v>
      </c>
      <c r="F1408" s="318">
        <v>2106909200</v>
      </c>
      <c r="G1408" s="91" t="s">
        <v>719</v>
      </c>
      <c r="H1408" s="8" t="s">
        <v>239</v>
      </c>
      <c r="I1408" s="53" t="s">
        <v>1006</v>
      </c>
      <c r="J1408" s="107" t="s">
        <v>611</v>
      </c>
      <c r="K1408" s="5" t="s">
        <v>1099</v>
      </c>
      <c r="L1408" s="15"/>
      <c r="M1408" s="206">
        <v>72.766972701561869</v>
      </c>
      <c r="N1408" s="73"/>
      <c r="O1408" s="197">
        <f t="shared" si="358"/>
        <v>3085.3196425462233</v>
      </c>
      <c r="P1408" s="174">
        <v>1.2</v>
      </c>
      <c r="Q1408" s="174">
        <f t="shared" si="364"/>
        <v>69.856293793499404</v>
      </c>
      <c r="R1408" s="173">
        <f t="shared" si="363"/>
        <v>3702.3835710554686</v>
      </c>
      <c r="S1408" s="173">
        <f t="shared" si="365"/>
        <v>617.06392850924522</v>
      </c>
      <c r="T1408" s="111"/>
      <c r="U1408" s="32">
        <f t="shared" ref="U1408:U1471" si="366">O1408*T1408</f>
        <v>0</v>
      </c>
      <c r="V1408" s="280"/>
      <c r="W1408" s="137"/>
      <c r="X1408" s="215"/>
      <c r="Y1408" s="294"/>
      <c r="Z1408" s="151"/>
    </row>
    <row r="1409" spans="1:26" s="46" customFormat="1" ht="12.75" customHeight="1">
      <c r="A1409" s="309" t="s">
        <v>2477</v>
      </c>
      <c r="B1409" s="314"/>
      <c r="C1409" s="314">
        <v>1021900</v>
      </c>
      <c r="D1409" s="311">
        <v>5949471392182</v>
      </c>
      <c r="E1409" s="318">
        <v>5949471392182</v>
      </c>
      <c r="F1409" s="318">
        <v>2106909200</v>
      </c>
      <c r="G1409" s="91" t="s">
        <v>719</v>
      </c>
      <c r="H1409" s="8" t="s">
        <v>239</v>
      </c>
      <c r="I1409" s="53" t="s">
        <v>1006</v>
      </c>
      <c r="J1409" s="107" t="s">
        <v>611</v>
      </c>
      <c r="K1409" s="5" t="s">
        <v>1208</v>
      </c>
      <c r="L1409" s="15"/>
      <c r="M1409" s="206">
        <v>72.766972701561869</v>
      </c>
      <c r="N1409" s="73"/>
      <c r="O1409" s="197">
        <f t="shared" si="358"/>
        <v>3085.3196425462233</v>
      </c>
      <c r="P1409" s="174">
        <v>1.2</v>
      </c>
      <c r="Q1409" s="174">
        <f t="shared" si="364"/>
        <v>69.856293793499404</v>
      </c>
      <c r="R1409" s="173">
        <f t="shared" si="363"/>
        <v>3702.3835710554686</v>
      </c>
      <c r="S1409" s="173">
        <f t="shared" si="365"/>
        <v>617.06392850924522</v>
      </c>
      <c r="T1409" s="111"/>
      <c r="U1409" s="32">
        <f t="shared" si="366"/>
        <v>0</v>
      </c>
      <c r="V1409" s="280"/>
      <c r="W1409" s="137"/>
      <c r="X1409" s="215"/>
      <c r="Y1409" s="294"/>
      <c r="Z1409" s="151"/>
    </row>
    <row r="1410" spans="1:26" s="46" customFormat="1" ht="12.75" customHeight="1">
      <c r="A1410" s="309" t="s">
        <v>2478</v>
      </c>
      <c r="B1410" s="314"/>
      <c r="C1410" s="314">
        <v>1021901</v>
      </c>
      <c r="D1410" s="272">
        <v>5402472201063</v>
      </c>
      <c r="E1410" s="272">
        <v>5402472201063</v>
      </c>
      <c r="F1410" s="211">
        <v>2106909200</v>
      </c>
      <c r="G1410" s="91" t="s">
        <v>719</v>
      </c>
      <c r="H1410" s="8" t="s">
        <v>239</v>
      </c>
      <c r="I1410" s="53" t="s">
        <v>1006</v>
      </c>
      <c r="J1410" s="144" t="s">
        <v>648</v>
      </c>
      <c r="K1410" s="147" t="s">
        <v>1007</v>
      </c>
      <c r="L1410" s="15"/>
      <c r="M1410" s="206">
        <v>34.943506679905695</v>
      </c>
      <c r="N1410" s="73"/>
      <c r="O1410" s="197">
        <f t="shared" si="358"/>
        <v>1481.6046832280017</v>
      </c>
      <c r="P1410" s="174">
        <v>1.25</v>
      </c>
      <c r="Q1410" s="174">
        <f t="shared" si="361"/>
        <v>34.943506679905695</v>
      </c>
      <c r="R1410" s="173">
        <f t="shared" si="363"/>
        <v>1852.0058540350019</v>
      </c>
      <c r="S1410" s="173">
        <f t="shared" si="362"/>
        <v>370.4011708070002</v>
      </c>
      <c r="T1410" s="111"/>
      <c r="U1410" s="32">
        <f t="shared" si="366"/>
        <v>0</v>
      </c>
      <c r="V1410" s="280"/>
      <c r="W1410" s="133" t="s">
        <v>249</v>
      </c>
      <c r="X1410" s="215"/>
      <c r="Y1410" s="294"/>
      <c r="Z1410" s="151"/>
    </row>
    <row r="1411" spans="1:26" s="46" customFormat="1" ht="12.75" customHeight="1">
      <c r="A1411" s="309" t="s">
        <v>2479</v>
      </c>
      <c r="B1411" s="314"/>
      <c r="C1411" s="314">
        <v>1021902</v>
      </c>
      <c r="D1411" s="311">
        <v>5940541555308</v>
      </c>
      <c r="E1411" s="318">
        <v>5940541555308</v>
      </c>
      <c r="F1411" s="318">
        <v>2106909200</v>
      </c>
      <c r="G1411" s="91" t="s">
        <v>719</v>
      </c>
      <c r="H1411" s="8" t="s">
        <v>239</v>
      </c>
      <c r="I1411" s="53" t="s">
        <v>1006</v>
      </c>
      <c r="J1411" s="107" t="s">
        <v>648</v>
      </c>
      <c r="K1411" s="5" t="s">
        <v>1206</v>
      </c>
      <c r="L1411" s="15"/>
      <c r="M1411" s="206">
        <v>34.943506679905695</v>
      </c>
      <c r="N1411" s="73"/>
      <c r="O1411" s="197">
        <f t="shared" si="358"/>
        <v>1481.6046832280017</v>
      </c>
      <c r="P1411" s="174">
        <v>1.25</v>
      </c>
      <c r="Q1411" s="174">
        <f>M1411*0.8*P1411</f>
        <v>34.943506679905695</v>
      </c>
      <c r="R1411" s="173">
        <f t="shared" si="363"/>
        <v>1852.0058540350019</v>
      </c>
      <c r="S1411" s="173">
        <f t="shared" ref="S1411:S1417" si="367">R1411-O1411</f>
        <v>370.4011708070002</v>
      </c>
      <c r="T1411" s="111"/>
      <c r="U1411" s="32">
        <f t="shared" si="366"/>
        <v>0</v>
      </c>
      <c r="V1411" s="280"/>
      <c r="W1411" s="133" t="s">
        <v>249</v>
      </c>
      <c r="X1411" s="215"/>
      <c r="Y1411" s="20"/>
      <c r="Z1411" s="151"/>
    </row>
    <row r="1412" spans="1:26" s="46" customFormat="1" ht="12.75" customHeight="1">
      <c r="A1412" s="309" t="s">
        <v>3563</v>
      </c>
      <c r="B1412" s="314"/>
      <c r="C1412" s="314">
        <v>1941805</v>
      </c>
      <c r="D1412" s="311">
        <v>5940541555315</v>
      </c>
      <c r="E1412" s="318">
        <v>5940541555315</v>
      </c>
      <c r="F1412" s="318">
        <v>2106909200</v>
      </c>
      <c r="G1412" s="91" t="s">
        <v>719</v>
      </c>
      <c r="H1412" s="8" t="s">
        <v>239</v>
      </c>
      <c r="I1412" s="53" t="s">
        <v>1006</v>
      </c>
      <c r="J1412" s="107" t="s">
        <v>648</v>
      </c>
      <c r="K1412" s="5" t="s">
        <v>3623</v>
      </c>
      <c r="L1412" s="15"/>
      <c r="M1412" s="206">
        <v>34.943506679905695</v>
      </c>
      <c r="N1412" s="73"/>
      <c r="O1412" s="197">
        <f t="shared" si="358"/>
        <v>1481.6046832280017</v>
      </c>
      <c r="P1412" s="174">
        <v>1.25</v>
      </c>
      <c r="Q1412" s="174">
        <f>M1412*0.8*P1412</f>
        <v>34.943506679905695</v>
      </c>
      <c r="R1412" s="173">
        <f t="shared" si="363"/>
        <v>1852.0058540350019</v>
      </c>
      <c r="S1412" s="173">
        <f t="shared" si="367"/>
        <v>370.4011708070002</v>
      </c>
      <c r="T1412" s="111"/>
      <c r="U1412" s="32">
        <f t="shared" si="366"/>
        <v>0</v>
      </c>
      <c r="V1412" s="280"/>
      <c r="W1412" s="137"/>
      <c r="X1412" s="215"/>
      <c r="Y1412" s="294"/>
      <c r="Z1412" s="151"/>
    </row>
    <row r="1413" spans="1:26" ht="12.75" customHeight="1">
      <c r="A1413" s="309" t="s">
        <v>2480</v>
      </c>
      <c r="B1413" s="314"/>
      <c r="C1413" s="314">
        <v>1021903</v>
      </c>
      <c r="D1413" s="272">
        <v>5940541555254</v>
      </c>
      <c r="E1413" s="272">
        <v>5940541555254</v>
      </c>
      <c r="F1413" s="318">
        <v>1806909000</v>
      </c>
      <c r="G1413" s="91" t="s">
        <v>719</v>
      </c>
      <c r="H1413" s="8" t="s">
        <v>239</v>
      </c>
      <c r="I1413" s="53" t="s">
        <v>1006</v>
      </c>
      <c r="J1413" s="106" t="s">
        <v>648</v>
      </c>
      <c r="K1413" s="5" t="s">
        <v>1110</v>
      </c>
      <c r="L1413" s="15"/>
      <c r="M1413" s="206">
        <v>34.943506679905695</v>
      </c>
      <c r="N1413" s="73"/>
      <c r="O1413" s="197">
        <f t="shared" si="358"/>
        <v>1481.6046832280017</v>
      </c>
      <c r="P1413" s="174">
        <v>1.25</v>
      </c>
      <c r="Q1413" s="174">
        <f t="shared" si="361"/>
        <v>34.943506679905695</v>
      </c>
      <c r="R1413" s="173">
        <f t="shared" si="363"/>
        <v>1852.0058540350019</v>
      </c>
      <c r="S1413" s="173">
        <f t="shared" si="367"/>
        <v>370.4011708070002</v>
      </c>
      <c r="T1413" s="111"/>
      <c r="U1413" s="32">
        <f t="shared" si="366"/>
        <v>0</v>
      </c>
      <c r="V1413" s="280"/>
      <c r="W1413" s="134" t="s">
        <v>250</v>
      </c>
      <c r="X1413" s="274"/>
      <c r="Y1413" s="294"/>
      <c r="Z1413" s="151"/>
    </row>
    <row r="1414" spans="1:26" s="46" customFormat="1" ht="12.75" customHeight="1">
      <c r="A1414" s="309" t="s">
        <v>3564</v>
      </c>
      <c r="B1414" s="314"/>
      <c r="C1414" s="314">
        <v>1941807</v>
      </c>
      <c r="D1414" s="311">
        <v>5940541555322</v>
      </c>
      <c r="E1414" s="318">
        <v>5940541555322</v>
      </c>
      <c r="F1414" s="318">
        <v>2106909200</v>
      </c>
      <c r="G1414" s="91" t="s">
        <v>719</v>
      </c>
      <c r="H1414" s="8" t="s">
        <v>239</v>
      </c>
      <c r="I1414" s="53" t="s">
        <v>1006</v>
      </c>
      <c r="J1414" s="107" t="s">
        <v>648</v>
      </c>
      <c r="K1414" s="5" t="s">
        <v>3624</v>
      </c>
      <c r="L1414" s="15"/>
      <c r="M1414" s="206">
        <v>34.943506679905695</v>
      </c>
      <c r="N1414" s="73"/>
      <c r="O1414" s="197">
        <f t="shared" si="358"/>
        <v>1481.6046832280017</v>
      </c>
      <c r="P1414" s="174">
        <v>1.25</v>
      </c>
      <c r="Q1414" s="174">
        <f>M1414*0.8*P1414</f>
        <v>34.943506679905695</v>
      </c>
      <c r="R1414" s="173">
        <f t="shared" si="363"/>
        <v>1852.0058540350019</v>
      </c>
      <c r="S1414" s="173">
        <f t="shared" si="367"/>
        <v>370.4011708070002</v>
      </c>
      <c r="T1414" s="111"/>
      <c r="U1414" s="32">
        <f t="shared" si="366"/>
        <v>0</v>
      </c>
      <c r="V1414" s="280"/>
      <c r="W1414" s="137"/>
      <c r="X1414" s="215"/>
      <c r="Y1414" s="294"/>
      <c r="Z1414" s="151"/>
    </row>
    <row r="1415" spans="1:26" s="46" customFormat="1" ht="12.75" customHeight="1">
      <c r="A1415" s="309" t="s">
        <v>2481</v>
      </c>
      <c r="B1415" s="314"/>
      <c r="C1415" s="314">
        <v>1021904</v>
      </c>
      <c r="D1415" s="272">
        <v>5404423534626</v>
      </c>
      <c r="E1415" s="272">
        <v>5404423534626</v>
      </c>
      <c r="F1415" s="211">
        <v>1806909000</v>
      </c>
      <c r="G1415" s="91" t="s">
        <v>719</v>
      </c>
      <c r="H1415" s="8" t="s">
        <v>239</v>
      </c>
      <c r="I1415" s="53" t="s">
        <v>1006</v>
      </c>
      <c r="J1415" s="106" t="s">
        <v>648</v>
      </c>
      <c r="K1415" s="147" t="s">
        <v>1011</v>
      </c>
      <c r="L1415" s="15"/>
      <c r="M1415" s="206">
        <v>34.943506679905695</v>
      </c>
      <c r="N1415" s="73"/>
      <c r="O1415" s="197">
        <f t="shared" si="358"/>
        <v>1481.6046832280017</v>
      </c>
      <c r="P1415" s="174">
        <v>1.25</v>
      </c>
      <c r="Q1415" s="174">
        <f>M1415*0.8*P1415</f>
        <v>34.943506679905695</v>
      </c>
      <c r="R1415" s="173">
        <f t="shared" si="363"/>
        <v>1852.0058540350019</v>
      </c>
      <c r="S1415" s="173">
        <f t="shared" si="367"/>
        <v>370.4011708070002</v>
      </c>
      <c r="T1415" s="111"/>
      <c r="U1415" s="32">
        <f t="shared" si="366"/>
        <v>0</v>
      </c>
      <c r="V1415" s="280"/>
      <c r="W1415" s="134" t="s">
        <v>250</v>
      </c>
      <c r="X1415" s="215"/>
      <c r="Y1415" s="294"/>
      <c r="Z1415" s="151"/>
    </row>
    <row r="1416" spans="1:26" s="46" customFormat="1" ht="12.75" customHeight="1">
      <c r="A1416" s="309" t="s">
        <v>2482</v>
      </c>
      <c r="B1416" s="314"/>
      <c r="C1416" s="314">
        <v>1021905</v>
      </c>
      <c r="D1416" s="272">
        <v>5940541555292</v>
      </c>
      <c r="E1416" s="272">
        <v>5940541555292</v>
      </c>
      <c r="F1416" s="211">
        <v>1806909000</v>
      </c>
      <c r="G1416" s="91" t="s">
        <v>719</v>
      </c>
      <c r="H1416" s="8" t="s">
        <v>239</v>
      </c>
      <c r="I1416" s="53" t="s">
        <v>1006</v>
      </c>
      <c r="J1416" s="106" t="s">
        <v>648</v>
      </c>
      <c r="K1416" s="147" t="s">
        <v>3622</v>
      </c>
      <c r="L1416" s="15"/>
      <c r="M1416" s="206">
        <v>34.943506679905695</v>
      </c>
      <c r="N1416" s="73"/>
      <c r="O1416" s="197">
        <f t="shared" si="358"/>
        <v>1481.6046832280017</v>
      </c>
      <c r="P1416" s="174">
        <v>1.25</v>
      </c>
      <c r="Q1416" s="174">
        <f>M1416*0.8*P1416</f>
        <v>34.943506679905695</v>
      </c>
      <c r="R1416" s="173">
        <f t="shared" si="363"/>
        <v>1852.0058540350019</v>
      </c>
      <c r="S1416" s="173">
        <f t="shared" si="367"/>
        <v>370.4011708070002</v>
      </c>
      <c r="T1416" s="111"/>
      <c r="U1416" s="32">
        <f t="shared" si="366"/>
        <v>0</v>
      </c>
      <c r="V1416" s="280"/>
      <c r="W1416" s="136" t="s">
        <v>251</v>
      </c>
      <c r="X1416" s="215"/>
      <c r="Y1416" s="294"/>
      <c r="Z1416" s="151"/>
    </row>
    <row r="1417" spans="1:26" s="46" customFormat="1" ht="12.75" customHeight="1">
      <c r="A1417" s="309" t="s">
        <v>2483</v>
      </c>
      <c r="B1417" s="314"/>
      <c r="C1417" s="314">
        <v>1021906</v>
      </c>
      <c r="D1417" s="272">
        <v>5940541555230</v>
      </c>
      <c r="E1417" s="272">
        <v>5940541555230</v>
      </c>
      <c r="F1417" s="211">
        <v>1806909000</v>
      </c>
      <c r="G1417" s="91" t="s">
        <v>719</v>
      </c>
      <c r="H1417" s="8" t="s">
        <v>239</v>
      </c>
      <c r="I1417" s="53" t="s">
        <v>1006</v>
      </c>
      <c r="J1417" s="104" t="s">
        <v>648</v>
      </c>
      <c r="K1417" s="5" t="s">
        <v>1207</v>
      </c>
      <c r="L1417" s="15"/>
      <c r="M1417" s="206">
        <v>34.943506679905695</v>
      </c>
      <c r="N1417" s="73"/>
      <c r="O1417" s="197">
        <f t="shared" si="358"/>
        <v>1481.6046832280017</v>
      </c>
      <c r="P1417" s="174">
        <v>1.25</v>
      </c>
      <c r="Q1417" s="174">
        <f>M1417*0.8*P1417</f>
        <v>34.943506679905695</v>
      </c>
      <c r="R1417" s="173">
        <f t="shared" si="363"/>
        <v>1852.0058540350019</v>
      </c>
      <c r="S1417" s="173">
        <f t="shared" si="367"/>
        <v>370.4011708070002</v>
      </c>
      <c r="T1417" s="111"/>
      <c r="U1417" s="32">
        <f t="shared" si="366"/>
        <v>0</v>
      </c>
      <c r="V1417" s="280"/>
      <c r="W1417" s="133" t="s">
        <v>249</v>
      </c>
      <c r="X1417" s="215"/>
      <c r="Y1417" s="294"/>
      <c r="Z1417" s="151"/>
    </row>
    <row r="1418" spans="1:26" s="46" customFormat="1" ht="12.75" customHeight="1">
      <c r="A1418" s="309" t="s">
        <v>2484</v>
      </c>
      <c r="B1418" s="314"/>
      <c r="C1418" s="314">
        <v>1021907</v>
      </c>
      <c r="D1418" s="272">
        <v>5402619972184</v>
      </c>
      <c r="E1418" s="272">
        <v>5402619972184</v>
      </c>
      <c r="F1418" s="211">
        <v>2106909200</v>
      </c>
      <c r="G1418" s="91" t="s">
        <v>719</v>
      </c>
      <c r="H1418" s="8" t="s">
        <v>239</v>
      </c>
      <c r="I1418" s="53" t="s">
        <v>1006</v>
      </c>
      <c r="J1418" s="106" t="s">
        <v>648</v>
      </c>
      <c r="K1418" s="147" t="s">
        <v>1009</v>
      </c>
      <c r="L1418" s="15"/>
      <c r="M1418" s="206">
        <v>34.943506679905695</v>
      </c>
      <c r="N1418" s="73"/>
      <c r="O1418" s="197">
        <f t="shared" si="358"/>
        <v>1481.6046832280017</v>
      </c>
      <c r="P1418" s="174">
        <v>1.25</v>
      </c>
      <c r="Q1418" s="174">
        <f t="shared" si="361"/>
        <v>34.943506679905695</v>
      </c>
      <c r="R1418" s="173">
        <f t="shared" si="363"/>
        <v>1852.0058540350019</v>
      </c>
      <c r="S1418" s="173">
        <f t="shared" si="362"/>
        <v>370.4011708070002</v>
      </c>
      <c r="T1418" s="111"/>
      <c r="U1418" s="32">
        <f t="shared" si="366"/>
        <v>0</v>
      </c>
      <c r="V1418" s="280"/>
      <c r="W1418" s="133" t="s">
        <v>249</v>
      </c>
      <c r="X1418" s="215"/>
      <c r="Y1418" s="294"/>
      <c r="Z1418" s="151"/>
    </row>
    <row r="1419" spans="1:26" s="46" customFormat="1" ht="12.75" customHeight="1">
      <c r="A1419" s="309" t="s">
        <v>2485</v>
      </c>
      <c r="B1419" s="314"/>
      <c r="C1419" s="314">
        <v>1021908</v>
      </c>
      <c r="D1419" s="272">
        <v>5949471392298</v>
      </c>
      <c r="E1419" s="272">
        <v>5949471392298</v>
      </c>
      <c r="F1419" s="318">
        <v>2106909200</v>
      </c>
      <c r="G1419" s="91" t="s">
        <v>719</v>
      </c>
      <c r="H1419" s="8" t="s">
        <v>239</v>
      </c>
      <c r="I1419" s="53" t="s">
        <v>1006</v>
      </c>
      <c r="J1419" s="104" t="s">
        <v>648</v>
      </c>
      <c r="K1419" s="5" t="s">
        <v>1099</v>
      </c>
      <c r="L1419" s="15"/>
      <c r="M1419" s="206">
        <v>34.943506679905695</v>
      </c>
      <c r="N1419" s="73"/>
      <c r="O1419" s="197">
        <f t="shared" si="358"/>
        <v>1481.6046832280017</v>
      </c>
      <c r="P1419" s="174">
        <v>1.25</v>
      </c>
      <c r="Q1419" s="174">
        <f>M1419*0.8*P1419</f>
        <v>34.943506679905695</v>
      </c>
      <c r="R1419" s="173">
        <f t="shared" si="363"/>
        <v>1852.0058540350019</v>
      </c>
      <c r="S1419" s="173">
        <f>R1419-O1419</f>
        <v>370.4011708070002</v>
      </c>
      <c r="T1419" s="111"/>
      <c r="U1419" s="32">
        <f t="shared" si="366"/>
        <v>0</v>
      </c>
      <c r="V1419" s="280"/>
      <c r="W1419" s="133" t="s">
        <v>249</v>
      </c>
      <c r="X1419" s="215"/>
      <c r="Y1419" s="294"/>
      <c r="Z1419" s="151"/>
    </row>
    <row r="1420" spans="1:26" s="46" customFormat="1" ht="12.75" customHeight="1">
      <c r="A1420" s="309" t="s">
        <v>2486</v>
      </c>
      <c r="B1420" s="314"/>
      <c r="C1420" s="314">
        <v>1021909</v>
      </c>
      <c r="D1420" s="272">
        <v>5940541555261</v>
      </c>
      <c r="E1420" s="272">
        <v>5940541555261</v>
      </c>
      <c r="F1420" s="318">
        <v>2106909200</v>
      </c>
      <c r="G1420" s="91" t="s">
        <v>719</v>
      </c>
      <c r="H1420" s="8" t="s">
        <v>239</v>
      </c>
      <c r="I1420" s="53" t="s">
        <v>1006</v>
      </c>
      <c r="J1420" s="104" t="s">
        <v>648</v>
      </c>
      <c r="K1420" s="5" t="s">
        <v>1253</v>
      </c>
      <c r="L1420" s="15"/>
      <c r="M1420" s="206">
        <v>34.943506679905695</v>
      </c>
      <c r="N1420" s="73"/>
      <c r="O1420" s="197">
        <f t="shared" si="358"/>
        <v>1481.6046832280017</v>
      </c>
      <c r="P1420" s="174">
        <v>1.25</v>
      </c>
      <c r="Q1420" s="174">
        <f>M1420*0.8*P1420</f>
        <v>34.943506679905695</v>
      </c>
      <c r="R1420" s="173">
        <f t="shared" si="363"/>
        <v>1852.0058540350019</v>
      </c>
      <c r="S1420" s="173">
        <f>R1420-O1420</f>
        <v>370.4011708070002</v>
      </c>
      <c r="T1420" s="111"/>
      <c r="U1420" s="32">
        <f t="shared" si="366"/>
        <v>0</v>
      </c>
      <c r="V1420" s="280"/>
      <c r="W1420" s="133" t="s">
        <v>249</v>
      </c>
      <c r="X1420" s="215"/>
      <c r="Y1420" s="294"/>
      <c r="Z1420" s="151"/>
    </row>
    <row r="1421" spans="1:26" s="46" customFormat="1" ht="12.75" customHeight="1">
      <c r="A1421" s="309" t="s">
        <v>2487</v>
      </c>
      <c r="B1421" s="314"/>
      <c r="C1421" s="314"/>
      <c r="D1421" s="311">
        <v>5403405920112</v>
      </c>
      <c r="E1421" s="318">
        <v>5403405920112</v>
      </c>
      <c r="F1421" s="318">
        <v>1806209500</v>
      </c>
      <c r="G1421" s="91" t="s">
        <v>719</v>
      </c>
      <c r="H1421" s="8" t="s">
        <v>142</v>
      </c>
      <c r="I1421" s="247" t="s">
        <v>728</v>
      </c>
      <c r="J1421" s="107" t="s">
        <v>608</v>
      </c>
      <c r="K1421" s="5" t="s">
        <v>465</v>
      </c>
      <c r="L1421" s="15"/>
      <c r="M1421" s="206">
        <v>69.119024202011275</v>
      </c>
      <c r="N1421" s="73"/>
      <c r="O1421" s="197">
        <f t="shared" ref="O1421:O1484" si="368">(M1421+M1421*N1421)*$Y$3*(1-$Y$2/100)</f>
        <v>2930.6466261652786</v>
      </c>
      <c r="P1421" s="174">
        <v>1.2</v>
      </c>
      <c r="Q1421" s="174">
        <f t="shared" si="361"/>
        <v>66.354263233930823</v>
      </c>
      <c r="R1421" s="173">
        <f t="shared" si="363"/>
        <v>3516.7759513983337</v>
      </c>
      <c r="S1421" s="173">
        <f t="shared" si="362"/>
        <v>586.12932523305517</v>
      </c>
      <c r="T1421" s="111"/>
      <c r="U1421" s="32">
        <f t="shared" si="366"/>
        <v>0</v>
      </c>
      <c r="V1421" s="280"/>
      <c r="W1421" s="133" t="s">
        <v>249</v>
      </c>
      <c r="X1421" s="215"/>
      <c r="Y1421" s="20"/>
      <c r="Z1421" s="151"/>
    </row>
    <row r="1422" spans="1:26" s="46" customFormat="1" ht="12.75" customHeight="1">
      <c r="A1422" s="309" t="s">
        <v>2488</v>
      </c>
      <c r="B1422" s="314"/>
      <c r="C1422" s="314"/>
      <c r="D1422" s="311">
        <v>5402579299567</v>
      </c>
      <c r="E1422" s="318">
        <v>5402579299567</v>
      </c>
      <c r="F1422" s="318">
        <v>2106909200</v>
      </c>
      <c r="G1422" s="91" t="s">
        <v>719</v>
      </c>
      <c r="H1422" s="8" t="s">
        <v>142</v>
      </c>
      <c r="I1422" s="247" t="s">
        <v>728</v>
      </c>
      <c r="J1422" s="107" t="s">
        <v>608</v>
      </c>
      <c r="K1422" s="5" t="s">
        <v>3</v>
      </c>
      <c r="L1422" s="15"/>
      <c r="M1422" s="206">
        <v>69.119024202011275</v>
      </c>
      <c r="N1422" s="73"/>
      <c r="O1422" s="197">
        <f t="shared" si="368"/>
        <v>2930.6466261652786</v>
      </c>
      <c r="P1422" s="174">
        <v>1.2</v>
      </c>
      <c r="Q1422" s="174">
        <f t="shared" si="361"/>
        <v>66.354263233930823</v>
      </c>
      <c r="R1422" s="173">
        <f t="shared" si="363"/>
        <v>3516.7759513983337</v>
      </c>
      <c r="S1422" s="173">
        <f t="shared" si="362"/>
        <v>586.12932523305517</v>
      </c>
      <c r="T1422" s="111"/>
      <c r="U1422" s="32">
        <f t="shared" si="366"/>
        <v>0</v>
      </c>
      <c r="V1422" s="280"/>
      <c r="W1422" s="133" t="s">
        <v>249</v>
      </c>
      <c r="X1422" s="215"/>
      <c r="Y1422" s="294"/>
      <c r="Z1422" s="151"/>
    </row>
    <row r="1423" spans="1:26" s="46" customFormat="1" ht="12.75" customHeight="1">
      <c r="A1423" s="309" t="s">
        <v>2489</v>
      </c>
      <c r="B1423" s="314"/>
      <c r="C1423" s="314">
        <v>1022767</v>
      </c>
      <c r="D1423" s="311">
        <v>5407932376701</v>
      </c>
      <c r="E1423" s="318">
        <v>5407932376701</v>
      </c>
      <c r="F1423" s="318">
        <v>2106909200</v>
      </c>
      <c r="G1423" s="91" t="s">
        <v>719</v>
      </c>
      <c r="H1423" s="8" t="s">
        <v>142</v>
      </c>
      <c r="I1423" s="247" t="s">
        <v>747</v>
      </c>
      <c r="J1423" s="107" t="s">
        <v>748</v>
      </c>
      <c r="K1423" s="5" t="s">
        <v>128</v>
      </c>
      <c r="L1423" s="15"/>
      <c r="M1423" s="206">
        <v>46.079349468007507</v>
      </c>
      <c r="N1423" s="73"/>
      <c r="O1423" s="197">
        <f t="shared" si="368"/>
        <v>1953.7644174435184</v>
      </c>
      <c r="P1423" s="174">
        <v>1.2</v>
      </c>
      <c r="Q1423" s="174">
        <f t="shared" si="361"/>
        <v>44.236175489287206</v>
      </c>
      <c r="R1423" s="173">
        <f t="shared" si="363"/>
        <v>2344.517300932222</v>
      </c>
      <c r="S1423" s="173">
        <f t="shared" si="362"/>
        <v>390.75288348870367</v>
      </c>
      <c r="T1423" s="111"/>
      <c r="U1423" s="32">
        <f t="shared" si="366"/>
        <v>0</v>
      </c>
      <c r="V1423" s="280"/>
      <c r="W1423" s="133" t="s">
        <v>249</v>
      </c>
      <c r="X1423" s="215"/>
      <c r="Y1423" s="294"/>
      <c r="Z1423" s="151"/>
    </row>
    <row r="1424" spans="1:26" s="46" customFormat="1" ht="12.75" customHeight="1">
      <c r="A1424" s="309" t="s">
        <v>2490</v>
      </c>
      <c r="B1424" s="314"/>
      <c r="C1424" s="314">
        <v>1022768</v>
      </c>
      <c r="D1424" s="311">
        <v>5940541555018</v>
      </c>
      <c r="E1424" s="318">
        <v>5940541555018</v>
      </c>
      <c r="F1424" s="318">
        <v>1806209500</v>
      </c>
      <c r="G1424" s="91" t="s">
        <v>719</v>
      </c>
      <c r="H1424" s="8" t="s">
        <v>142</v>
      </c>
      <c r="I1424" s="247" t="s">
        <v>747</v>
      </c>
      <c r="J1424" s="107" t="s">
        <v>748</v>
      </c>
      <c r="K1424" s="5" t="s">
        <v>465</v>
      </c>
      <c r="L1424" s="15"/>
      <c r="M1424" s="206">
        <v>46.079349468007507</v>
      </c>
      <c r="N1424" s="73"/>
      <c r="O1424" s="197">
        <f t="shared" si="368"/>
        <v>1953.7644174435184</v>
      </c>
      <c r="P1424" s="174">
        <v>1.2</v>
      </c>
      <c r="Q1424" s="174">
        <f t="shared" si="361"/>
        <v>44.236175489287206</v>
      </c>
      <c r="R1424" s="173">
        <f t="shared" si="363"/>
        <v>2344.517300932222</v>
      </c>
      <c r="S1424" s="173">
        <f t="shared" si="362"/>
        <v>390.75288348870367</v>
      </c>
      <c r="T1424" s="111"/>
      <c r="U1424" s="32">
        <f t="shared" si="366"/>
        <v>0</v>
      </c>
      <c r="V1424" s="280"/>
      <c r="W1424" s="133" t="s">
        <v>249</v>
      </c>
      <c r="X1424" s="215"/>
      <c r="Y1424" s="294"/>
      <c r="Z1424" s="151"/>
    </row>
    <row r="1425" spans="1:26" s="46" customFormat="1" ht="12.75" customHeight="1">
      <c r="A1425" s="309" t="s">
        <v>2491</v>
      </c>
      <c r="B1425" s="314"/>
      <c r="C1425" s="314">
        <v>1022769</v>
      </c>
      <c r="D1425" s="311">
        <v>5402962123592</v>
      </c>
      <c r="E1425" s="318">
        <v>5402962123592</v>
      </c>
      <c r="F1425" s="318">
        <v>2106909200</v>
      </c>
      <c r="G1425" s="91" t="s">
        <v>719</v>
      </c>
      <c r="H1425" s="8" t="s">
        <v>142</v>
      </c>
      <c r="I1425" s="247" t="s">
        <v>747</v>
      </c>
      <c r="J1425" s="107" t="s">
        <v>748</v>
      </c>
      <c r="K1425" s="5" t="s">
        <v>3</v>
      </c>
      <c r="L1425" s="15"/>
      <c r="M1425" s="206">
        <v>46.079349468007507</v>
      </c>
      <c r="N1425" s="73"/>
      <c r="O1425" s="197">
        <f t="shared" si="368"/>
        <v>1953.7644174435184</v>
      </c>
      <c r="P1425" s="174">
        <v>1.2</v>
      </c>
      <c r="Q1425" s="174">
        <f t="shared" si="361"/>
        <v>44.236175489287206</v>
      </c>
      <c r="R1425" s="173">
        <f t="shared" si="363"/>
        <v>2344.517300932222</v>
      </c>
      <c r="S1425" s="173">
        <f t="shared" si="362"/>
        <v>390.75288348870367</v>
      </c>
      <c r="T1425" s="111"/>
      <c r="U1425" s="32">
        <f t="shared" si="366"/>
        <v>0</v>
      </c>
      <c r="V1425" s="280"/>
      <c r="W1425" s="133" t="s">
        <v>249</v>
      </c>
      <c r="X1425" s="215"/>
      <c r="Y1425" s="294"/>
      <c r="Z1425" s="151"/>
    </row>
    <row r="1426" spans="1:26" s="46" customFormat="1" ht="12.75" customHeight="1">
      <c r="A1426" s="309" t="s">
        <v>2492</v>
      </c>
      <c r="B1426" s="314"/>
      <c r="C1426" s="314">
        <v>1022306</v>
      </c>
      <c r="D1426" s="272">
        <v>5405848948357</v>
      </c>
      <c r="E1426" s="272">
        <v>5405848948357</v>
      </c>
      <c r="F1426" s="318">
        <v>2106909200</v>
      </c>
      <c r="G1426" s="91" t="s">
        <v>719</v>
      </c>
      <c r="H1426" s="8" t="s">
        <v>34</v>
      </c>
      <c r="I1426" s="251" t="s">
        <v>1250</v>
      </c>
      <c r="J1426" s="104" t="s">
        <v>540</v>
      </c>
      <c r="K1426" s="5"/>
      <c r="L1426" s="15"/>
      <c r="M1426" s="206">
        <v>22.079688286753601</v>
      </c>
      <c r="N1426" s="73"/>
      <c r="O1426" s="197">
        <f t="shared" si="368"/>
        <v>936.17878335835269</v>
      </c>
      <c r="P1426" s="174">
        <v>1.25</v>
      </c>
      <c r="Q1426" s="174">
        <f>M1426*0.8*P1426</f>
        <v>22.079688286753601</v>
      </c>
      <c r="R1426" s="173">
        <f t="shared" si="363"/>
        <v>1170.2234791979408</v>
      </c>
      <c r="S1426" s="173">
        <f>R1426-O1426</f>
        <v>234.04469583958814</v>
      </c>
      <c r="T1426" s="111"/>
      <c r="U1426" s="32">
        <f t="shared" si="366"/>
        <v>0</v>
      </c>
      <c r="V1426" s="280"/>
      <c r="W1426" s="137"/>
      <c r="X1426" s="215"/>
      <c r="Y1426" s="294"/>
      <c r="Z1426" s="151"/>
    </row>
    <row r="1427" spans="1:26" s="46" customFormat="1" ht="12.75" customHeight="1">
      <c r="A1427" s="309" t="s">
        <v>2493</v>
      </c>
      <c r="B1427" s="310">
        <v>81154274</v>
      </c>
      <c r="C1427" s="314">
        <v>999155</v>
      </c>
      <c r="D1427" s="311">
        <v>5408295743223</v>
      </c>
      <c r="E1427" s="318">
        <v>5408295743223</v>
      </c>
      <c r="F1427" s="318">
        <v>2106909200</v>
      </c>
      <c r="G1427" s="91" t="s">
        <v>719</v>
      </c>
      <c r="H1427" s="8" t="s">
        <v>34</v>
      </c>
      <c r="I1427" s="251" t="s">
        <v>734</v>
      </c>
      <c r="J1427" s="107" t="s">
        <v>580</v>
      </c>
      <c r="K1427" s="5"/>
      <c r="L1427" s="15"/>
      <c r="M1427" s="206">
        <v>22.079688286753601</v>
      </c>
      <c r="N1427" s="289"/>
      <c r="O1427" s="197">
        <f t="shared" si="368"/>
        <v>936.17878335835269</v>
      </c>
      <c r="P1427" s="174">
        <v>1.25</v>
      </c>
      <c r="Q1427" s="174">
        <f t="shared" si="361"/>
        <v>22.079688286753601</v>
      </c>
      <c r="R1427" s="173">
        <f t="shared" si="363"/>
        <v>1170.2234791979408</v>
      </c>
      <c r="S1427" s="173">
        <f t="shared" si="362"/>
        <v>234.04469583958814</v>
      </c>
      <c r="T1427" s="111"/>
      <c r="U1427" s="32">
        <f t="shared" si="366"/>
        <v>0</v>
      </c>
      <c r="V1427" s="280"/>
      <c r="W1427" s="136" t="s">
        <v>251</v>
      </c>
      <c r="X1427" s="215"/>
      <c r="Y1427" s="20"/>
      <c r="Z1427" s="151"/>
    </row>
    <row r="1428" spans="1:26" ht="12.75" customHeight="1">
      <c r="A1428" s="309" t="s">
        <v>2494</v>
      </c>
      <c r="B1428" s="278">
        <v>81068548</v>
      </c>
      <c r="C1428" s="278">
        <v>999156</v>
      </c>
      <c r="D1428" s="272">
        <v>5401945672485</v>
      </c>
      <c r="E1428" s="272">
        <v>5401945672485</v>
      </c>
      <c r="F1428" s="318">
        <v>2106909200</v>
      </c>
      <c r="G1428" s="91" t="s">
        <v>719</v>
      </c>
      <c r="H1428" s="8" t="s">
        <v>34</v>
      </c>
      <c r="I1428" s="273" t="s">
        <v>3273</v>
      </c>
      <c r="J1428" s="106" t="s">
        <v>591</v>
      </c>
      <c r="K1428" s="5"/>
      <c r="L1428" s="15"/>
      <c r="M1428" s="206">
        <v>20.159715392253286</v>
      </c>
      <c r="N1428" s="73"/>
      <c r="O1428" s="197">
        <f t="shared" si="368"/>
        <v>854.77193263153936</v>
      </c>
      <c r="P1428" s="174">
        <v>1.25</v>
      </c>
      <c r="Q1428" s="174">
        <f t="shared" si="361"/>
        <v>20.15971539225329</v>
      </c>
      <c r="R1428" s="173">
        <f t="shared" si="363"/>
        <v>1068.4649157894244</v>
      </c>
      <c r="S1428" s="173">
        <f>R1428-O1428</f>
        <v>213.69298315788501</v>
      </c>
      <c r="T1428" s="111"/>
      <c r="U1428" s="32">
        <f t="shared" si="366"/>
        <v>0</v>
      </c>
      <c r="V1428" s="280"/>
      <c r="W1428" s="155" t="s">
        <v>253</v>
      </c>
      <c r="X1428" s="274"/>
      <c r="Y1428" s="294"/>
      <c r="Z1428" s="151"/>
    </row>
    <row r="1429" spans="1:26" s="46" customFormat="1" ht="12.75" customHeight="1">
      <c r="A1429" s="309" t="s">
        <v>2495</v>
      </c>
      <c r="B1429" s="314"/>
      <c r="C1429" s="314">
        <v>1022307</v>
      </c>
      <c r="D1429" s="272">
        <v>7354569926107</v>
      </c>
      <c r="E1429" s="272">
        <v>7354569926107</v>
      </c>
      <c r="F1429" s="318">
        <v>2106909200</v>
      </c>
      <c r="G1429" s="91" t="s">
        <v>719</v>
      </c>
      <c r="H1429" s="79" t="s">
        <v>34</v>
      </c>
      <c r="I1429" s="273" t="s">
        <v>102</v>
      </c>
      <c r="J1429" s="104" t="s">
        <v>486</v>
      </c>
      <c r="K1429" s="5"/>
      <c r="L1429" s="15"/>
      <c r="M1429" s="206">
        <v>11.135842788101815</v>
      </c>
      <c r="N1429" s="73"/>
      <c r="O1429" s="197">
        <f t="shared" si="368"/>
        <v>472.15973421551701</v>
      </c>
      <c r="P1429" s="174">
        <v>1.4</v>
      </c>
      <c r="Q1429" s="174">
        <f t="shared" si="361"/>
        <v>12.472143922674032</v>
      </c>
      <c r="R1429" s="173">
        <f t="shared" si="363"/>
        <v>661.02362790172367</v>
      </c>
      <c r="S1429" s="173">
        <f t="shared" si="362"/>
        <v>188.86389368620667</v>
      </c>
      <c r="T1429" s="111"/>
      <c r="U1429" s="32">
        <f t="shared" si="366"/>
        <v>0</v>
      </c>
      <c r="V1429" s="280"/>
      <c r="W1429" s="133" t="s">
        <v>249</v>
      </c>
      <c r="X1429" s="215"/>
      <c r="Y1429" s="294"/>
      <c r="Z1429" s="151"/>
    </row>
    <row r="1430" spans="1:26" ht="12.75" customHeight="1">
      <c r="A1430" s="309" t="s">
        <v>2496</v>
      </c>
      <c r="B1430" s="310"/>
      <c r="C1430" s="310">
        <v>1022308</v>
      </c>
      <c r="D1430" s="272">
        <v>5940541554981</v>
      </c>
      <c r="E1430" s="272">
        <v>5940541554981</v>
      </c>
      <c r="F1430" s="318">
        <v>2106909200</v>
      </c>
      <c r="G1430" s="91" t="s">
        <v>719</v>
      </c>
      <c r="H1430" s="79" t="s">
        <v>34</v>
      </c>
      <c r="I1430" s="273" t="s">
        <v>832</v>
      </c>
      <c r="J1430" s="106" t="s">
        <v>826</v>
      </c>
      <c r="K1430" s="5" t="s">
        <v>722</v>
      </c>
      <c r="L1430" s="15"/>
      <c r="M1430" s="206">
        <v>28.780393688559688</v>
      </c>
      <c r="N1430" s="73"/>
      <c r="O1430" s="197">
        <f t="shared" si="368"/>
        <v>1220.2886923949306</v>
      </c>
      <c r="P1430" s="174">
        <v>1.25</v>
      </c>
      <c r="Q1430" s="174">
        <f t="shared" si="361"/>
        <v>28.780393688559691</v>
      </c>
      <c r="R1430" s="173">
        <f t="shared" si="363"/>
        <v>1525.3608654936636</v>
      </c>
      <c r="S1430" s="173">
        <f t="shared" si="362"/>
        <v>305.07217309873295</v>
      </c>
      <c r="T1430" s="111"/>
      <c r="U1430" s="32">
        <f t="shared" si="366"/>
        <v>0</v>
      </c>
      <c r="V1430" s="280"/>
      <c r="W1430" s="133" t="s">
        <v>249</v>
      </c>
      <c r="X1430" s="215"/>
      <c r="Y1430" s="294"/>
      <c r="Z1430" s="151"/>
    </row>
    <row r="1431" spans="1:26" s="46" customFormat="1" ht="12.75" customHeight="1">
      <c r="A1431" s="309" t="s">
        <v>2497</v>
      </c>
      <c r="B1431" s="314">
        <v>81003979</v>
      </c>
      <c r="C1431" s="314">
        <v>1022309</v>
      </c>
      <c r="D1431" s="272">
        <v>5940541554998</v>
      </c>
      <c r="E1431" s="272">
        <v>5940541554998</v>
      </c>
      <c r="F1431" s="318">
        <v>2106909200</v>
      </c>
      <c r="G1431" s="91" t="s">
        <v>719</v>
      </c>
      <c r="H1431" s="79" t="s">
        <v>34</v>
      </c>
      <c r="I1431" s="273" t="s">
        <v>832</v>
      </c>
      <c r="J1431" s="104" t="s">
        <v>826</v>
      </c>
      <c r="K1431" s="5" t="s">
        <v>3547</v>
      </c>
      <c r="L1431" s="15"/>
      <c r="M1431" s="206">
        <v>28.780393688559688</v>
      </c>
      <c r="N1431" s="73"/>
      <c r="O1431" s="197">
        <f t="shared" si="368"/>
        <v>1220.2886923949306</v>
      </c>
      <c r="P1431" s="174">
        <v>1.25</v>
      </c>
      <c r="Q1431" s="174">
        <f t="shared" si="361"/>
        <v>28.780393688559691</v>
      </c>
      <c r="R1431" s="173">
        <f t="shared" si="363"/>
        <v>1525.3608654936636</v>
      </c>
      <c r="S1431" s="173">
        <f t="shared" si="362"/>
        <v>305.07217309873295</v>
      </c>
      <c r="T1431" s="111"/>
      <c r="U1431" s="32">
        <f t="shared" si="366"/>
        <v>0</v>
      </c>
      <c r="V1431" s="280"/>
      <c r="W1431" s="133" t="s">
        <v>249</v>
      </c>
      <c r="X1431" s="215"/>
      <c r="Y1431" s="294"/>
      <c r="Z1431" s="151"/>
    </row>
    <row r="1432" spans="1:26" s="46" customFormat="1" ht="12.75" customHeight="1">
      <c r="A1432" s="309" t="s">
        <v>2498</v>
      </c>
      <c r="B1432" s="314">
        <v>81003980</v>
      </c>
      <c r="C1432" s="314">
        <v>1022310</v>
      </c>
      <c r="D1432" s="272">
        <v>5940541555001</v>
      </c>
      <c r="E1432" s="272">
        <v>5940541555001</v>
      </c>
      <c r="F1432" s="318">
        <v>2106909200</v>
      </c>
      <c r="G1432" s="91" t="s">
        <v>719</v>
      </c>
      <c r="H1432" s="79" t="s">
        <v>34</v>
      </c>
      <c r="I1432" s="273" t="s">
        <v>832</v>
      </c>
      <c r="J1432" s="104" t="s">
        <v>826</v>
      </c>
      <c r="K1432" s="5" t="s">
        <v>3548</v>
      </c>
      <c r="L1432" s="15"/>
      <c r="M1432" s="206">
        <v>28.780393688559688</v>
      </c>
      <c r="N1432" s="73"/>
      <c r="O1432" s="197">
        <f t="shared" si="368"/>
        <v>1220.2886923949306</v>
      </c>
      <c r="P1432" s="174">
        <v>1.25</v>
      </c>
      <c r="Q1432" s="174">
        <f t="shared" si="361"/>
        <v>28.780393688559691</v>
      </c>
      <c r="R1432" s="173">
        <f t="shared" si="363"/>
        <v>1525.3608654936636</v>
      </c>
      <c r="S1432" s="173">
        <f t="shared" si="362"/>
        <v>305.07217309873295</v>
      </c>
      <c r="T1432" s="111"/>
      <c r="U1432" s="32">
        <f t="shared" si="366"/>
        <v>0</v>
      </c>
      <c r="V1432" s="280"/>
      <c r="W1432" s="133" t="s">
        <v>249</v>
      </c>
      <c r="X1432" s="215"/>
      <c r="Y1432" s="294"/>
      <c r="Z1432" s="151"/>
    </row>
    <row r="1433" spans="1:26" s="46" customFormat="1" ht="12.75" customHeight="1">
      <c r="A1433" s="309" t="s">
        <v>2499</v>
      </c>
      <c r="B1433" s="314">
        <v>81003981</v>
      </c>
      <c r="C1433" s="314">
        <v>1022312</v>
      </c>
      <c r="D1433" s="272">
        <v>5940541554974</v>
      </c>
      <c r="E1433" s="272">
        <v>5940541554974</v>
      </c>
      <c r="F1433" s="318">
        <v>2106909200</v>
      </c>
      <c r="G1433" s="91" t="s">
        <v>719</v>
      </c>
      <c r="H1433" s="79" t="s">
        <v>34</v>
      </c>
      <c r="I1433" s="273" t="s">
        <v>832</v>
      </c>
      <c r="J1433" s="104" t="s">
        <v>826</v>
      </c>
      <c r="K1433" s="5" t="s">
        <v>833</v>
      </c>
      <c r="L1433" s="15"/>
      <c r="M1433" s="206">
        <v>28.780393688559688</v>
      </c>
      <c r="N1433" s="73"/>
      <c r="O1433" s="197">
        <f t="shared" si="368"/>
        <v>1220.2886923949306</v>
      </c>
      <c r="P1433" s="174">
        <v>1.25</v>
      </c>
      <c r="Q1433" s="174">
        <f t="shared" si="361"/>
        <v>28.780393688559691</v>
      </c>
      <c r="R1433" s="173">
        <f t="shared" si="363"/>
        <v>1525.3608654936636</v>
      </c>
      <c r="S1433" s="173">
        <f t="shared" si="362"/>
        <v>305.07217309873295</v>
      </c>
      <c r="T1433" s="111"/>
      <c r="U1433" s="32">
        <f t="shared" si="366"/>
        <v>0</v>
      </c>
      <c r="V1433" s="280"/>
      <c r="W1433" s="133" t="s">
        <v>249</v>
      </c>
      <c r="X1433" s="215"/>
      <c r="Y1433" s="294"/>
      <c r="Z1433" s="151"/>
    </row>
    <row r="1434" spans="1:26" s="46" customFormat="1" ht="12.75" customHeight="1">
      <c r="A1434" s="309" t="s">
        <v>2500</v>
      </c>
      <c r="B1434" s="314"/>
      <c r="C1434" s="314">
        <v>1022770</v>
      </c>
      <c r="D1434" s="311">
        <v>5402962026954</v>
      </c>
      <c r="E1434" s="318">
        <v>5402962026954</v>
      </c>
      <c r="F1434" s="318">
        <v>2106909200</v>
      </c>
      <c r="G1434" s="91" t="s">
        <v>719</v>
      </c>
      <c r="H1434" s="8" t="s">
        <v>274</v>
      </c>
      <c r="I1434" s="57" t="s">
        <v>744</v>
      </c>
      <c r="J1434" s="104" t="s">
        <v>481</v>
      </c>
      <c r="K1434" s="5"/>
      <c r="L1434" s="15"/>
      <c r="M1434" s="206">
        <v>15.359783156002504</v>
      </c>
      <c r="N1434" s="73"/>
      <c r="O1434" s="197">
        <f t="shared" si="368"/>
        <v>651.2548058145062</v>
      </c>
      <c r="P1434" s="174">
        <v>1.35</v>
      </c>
      <c r="Q1434" s="174">
        <f t="shared" si="361"/>
        <v>16.588565808482706</v>
      </c>
      <c r="R1434" s="173">
        <f t="shared" si="363"/>
        <v>879.19398784958344</v>
      </c>
      <c r="S1434" s="173">
        <f t="shared" si="362"/>
        <v>227.93918203507724</v>
      </c>
      <c r="T1434" s="111"/>
      <c r="U1434" s="32">
        <f t="shared" si="366"/>
        <v>0</v>
      </c>
      <c r="V1434" s="280">
        <v>11</v>
      </c>
      <c r="W1434" s="133" t="s">
        <v>249</v>
      </c>
      <c r="X1434" s="215"/>
      <c r="Y1434" s="294">
        <v>46874</v>
      </c>
      <c r="Z1434" s="151"/>
    </row>
    <row r="1435" spans="1:26" s="46" customFormat="1" ht="12.75" customHeight="1">
      <c r="A1435" s="309" t="s">
        <v>2501</v>
      </c>
      <c r="B1435" s="314"/>
      <c r="C1435" s="314"/>
      <c r="D1435" s="272">
        <v>5402952069145</v>
      </c>
      <c r="E1435" s="272">
        <v>5402952069145</v>
      </c>
      <c r="F1435" s="318">
        <v>2106909200</v>
      </c>
      <c r="G1435" s="91" t="s">
        <v>719</v>
      </c>
      <c r="H1435" s="81" t="s">
        <v>274</v>
      </c>
      <c r="I1435" s="57" t="s">
        <v>1411</v>
      </c>
      <c r="J1435" s="104" t="s">
        <v>481</v>
      </c>
      <c r="K1435" s="5"/>
      <c r="L1435" s="15"/>
      <c r="M1435" s="206">
        <v>19.19972894500313</v>
      </c>
      <c r="N1435" s="73"/>
      <c r="O1435" s="197">
        <f t="shared" si="368"/>
        <v>814.06850726813275</v>
      </c>
      <c r="P1435" s="174">
        <v>1.3</v>
      </c>
      <c r="Q1435" s="174">
        <f>M1435*0.8*P1435</f>
        <v>19.967718102803257</v>
      </c>
      <c r="R1435" s="173">
        <f t="shared" si="363"/>
        <v>1058.2890594485725</v>
      </c>
      <c r="S1435" s="173">
        <f>R1435-O1435</f>
        <v>244.22055218043977</v>
      </c>
      <c r="T1435" s="111"/>
      <c r="U1435" s="32">
        <f t="shared" si="366"/>
        <v>0</v>
      </c>
      <c r="V1435" s="280">
        <v>1</v>
      </c>
      <c r="W1435" s="137"/>
      <c r="X1435" s="215"/>
      <c r="Y1435" s="294">
        <v>46569</v>
      </c>
      <c r="Z1435" s="151"/>
    </row>
    <row r="1436" spans="1:26" s="46" customFormat="1" ht="12.75" customHeight="1">
      <c r="A1436" s="309" t="s">
        <v>2502</v>
      </c>
      <c r="B1436" s="314"/>
      <c r="C1436" s="314">
        <v>1022771</v>
      </c>
      <c r="D1436" s="311">
        <v>7357021681071</v>
      </c>
      <c r="E1436" s="318">
        <v>7357021681071</v>
      </c>
      <c r="F1436" s="318">
        <v>2106909200</v>
      </c>
      <c r="G1436" s="91" t="s">
        <v>719</v>
      </c>
      <c r="H1436" s="8" t="s">
        <v>274</v>
      </c>
      <c r="I1436" s="253" t="s">
        <v>1209</v>
      </c>
      <c r="J1436" s="107" t="s">
        <v>486</v>
      </c>
      <c r="K1436" s="5"/>
      <c r="L1436" s="15"/>
      <c r="M1436" s="206">
        <v>21.119701839503442</v>
      </c>
      <c r="N1436" s="73"/>
      <c r="O1436" s="197">
        <f t="shared" si="368"/>
        <v>895.47535799494608</v>
      </c>
      <c r="P1436" s="174">
        <v>1.25</v>
      </c>
      <c r="Q1436" s="174">
        <f>M1436*0.8*P1436</f>
        <v>21.119701839503442</v>
      </c>
      <c r="R1436" s="173">
        <f t="shared" si="363"/>
        <v>1119.3441974936825</v>
      </c>
      <c r="S1436" s="173">
        <f>R1436-O1436</f>
        <v>223.86883949873641</v>
      </c>
      <c r="T1436" s="111"/>
      <c r="U1436" s="32">
        <f t="shared" si="366"/>
        <v>0</v>
      </c>
      <c r="V1436" s="280"/>
      <c r="W1436" s="137"/>
      <c r="X1436" s="215"/>
      <c r="Y1436" s="294"/>
      <c r="Z1436" s="151"/>
    </row>
    <row r="1437" spans="1:26" s="46" customFormat="1" ht="12.75" customHeight="1">
      <c r="A1437" s="309" t="s">
        <v>3625</v>
      </c>
      <c r="B1437" s="314"/>
      <c r="C1437" s="314"/>
      <c r="D1437" s="311">
        <v>5949471392366</v>
      </c>
      <c r="E1437" s="272">
        <v>5949471392366</v>
      </c>
      <c r="F1437" s="315">
        <v>2106909200</v>
      </c>
      <c r="G1437" s="91" t="s">
        <v>719</v>
      </c>
      <c r="H1437" s="8" t="s">
        <v>274</v>
      </c>
      <c r="I1437" s="253" t="s">
        <v>1341</v>
      </c>
      <c r="J1437" s="104" t="s">
        <v>591</v>
      </c>
      <c r="K1437" s="5" t="s">
        <v>3206</v>
      </c>
      <c r="L1437" s="15"/>
      <c r="M1437" s="206">
        <v>26.87962052300438</v>
      </c>
      <c r="N1437" s="73"/>
      <c r="O1437" s="197">
        <f t="shared" si="368"/>
        <v>1139.6959101753857</v>
      </c>
      <c r="P1437" s="174">
        <v>1.25</v>
      </c>
      <c r="Q1437" s="174">
        <f>M1437*0.8*P1437</f>
        <v>26.879620523004384</v>
      </c>
      <c r="R1437" s="173">
        <f t="shared" si="363"/>
        <v>1424.6198877192323</v>
      </c>
      <c r="S1437" s="173">
        <f>R1437-O1437</f>
        <v>284.9239775438466</v>
      </c>
      <c r="T1437" s="111"/>
      <c r="U1437" s="32">
        <f t="shared" si="366"/>
        <v>0</v>
      </c>
      <c r="V1437" s="280"/>
      <c r="W1437" s="137"/>
      <c r="X1437" s="215"/>
      <c r="Y1437" s="294"/>
      <c r="Z1437" s="151"/>
    </row>
    <row r="1438" spans="1:26" s="46" customFormat="1" ht="12.75" customHeight="1">
      <c r="A1438" s="309" t="s">
        <v>3626</v>
      </c>
      <c r="B1438" s="314"/>
      <c r="C1438" s="314"/>
      <c r="D1438" s="311">
        <v>5949471392373</v>
      </c>
      <c r="E1438" s="272">
        <v>5949471392373</v>
      </c>
      <c r="F1438" s="315">
        <v>2106909200</v>
      </c>
      <c r="G1438" s="91" t="s">
        <v>719</v>
      </c>
      <c r="H1438" s="8" t="s">
        <v>274</v>
      </c>
      <c r="I1438" s="253" t="s">
        <v>1341</v>
      </c>
      <c r="J1438" s="104" t="s">
        <v>591</v>
      </c>
      <c r="K1438" s="5" t="s">
        <v>3207</v>
      </c>
      <c r="L1438" s="15"/>
      <c r="M1438" s="206">
        <v>26.87962052300438</v>
      </c>
      <c r="N1438" s="289"/>
      <c r="O1438" s="197">
        <f t="shared" si="368"/>
        <v>1139.6959101753857</v>
      </c>
      <c r="P1438" s="174">
        <v>1.25</v>
      </c>
      <c r="Q1438" s="174">
        <f>M1438*0.8*P1438</f>
        <v>26.879620523004384</v>
      </c>
      <c r="R1438" s="173">
        <f t="shared" si="363"/>
        <v>1424.6198877192323</v>
      </c>
      <c r="S1438" s="173">
        <f>R1438-O1438</f>
        <v>284.9239775438466</v>
      </c>
      <c r="T1438" s="111"/>
      <c r="U1438" s="32">
        <f t="shared" si="366"/>
        <v>0</v>
      </c>
      <c r="V1438" s="280"/>
      <c r="W1438" s="137"/>
      <c r="X1438" s="215"/>
      <c r="Y1438" s="20"/>
      <c r="Z1438" s="151"/>
    </row>
    <row r="1439" spans="1:26" s="46" customFormat="1" ht="12.75" customHeight="1">
      <c r="A1439" s="309" t="s">
        <v>2503</v>
      </c>
      <c r="B1439" s="314"/>
      <c r="C1439" s="314"/>
      <c r="D1439" s="311">
        <v>5949471392724</v>
      </c>
      <c r="E1439" s="318">
        <v>5949471392724</v>
      </c>
      <c r="F1439" s="318">
        <v>2106905900</v>
      </c>
      <c r="G1439" s="91" t="s">
        <v>719</v>
      </c>
      <c r="H1439" s="8" t="s">
        <v>788</v>
      </c>
      <c r="I1439" s="58" t="s">
        <v>1308</v>
      </c>
      <c r="J1439" s="104" t="s">
        <v>881</v>
      </c>
      <c r="K1439" s="5" t="s">
        <v>1307</v>
      </c>
      <c r="L1439" s="15"/>
      <c r="M1439" s="206">
        <v>1.3439810261502194</v>
      </c>
      <c r="N1439" s="289"/>
      <c r="O1439" s="197">
        <f t="shared" si="368"/>
        <v>56.984795508769302</v>
      </c>
      <c r="P1439" s="174">
        <v>1.5</v>
      </c>
      <c r="Q1439" s="174">
        <f>M1439*0.8*P1439</f>
        <v>1.6127772313802633</v>
      </c>
      <c r="R1439" s="173">
        <f t="shared" si="363"/>
        <v>85.47719326315395</v>
      </c>
      <c r="S1439" s="173">
        <f>R1439-O1439</f>
        <v>28.492397754384648</v>
      </c>
      <c r="T1439" s="111"/>
      <c r="U1439" s="32">
        <f t="shared" si="366"/>
        <v>0</v>
      </c>
      <c r="V1439" s="280"/>
      <c r="W1439" s="134" t="s">
        <v>250</v>
      </c>
      <c r="X1439" s="215"/>
      <c r="Y1439" s="20"/>
      <c r="Z1439" s="151"/>
    </row>
    <row r="1440" spans="1:26" s="46" customFormat="1" ht="12.75" customHeight="1">
      <c r="A1440" s="309" t="s">
        <v>2504</v>
      </c>
      <c r="B1440" s="314"/>
      <c r="C1440" s="314">
        <v>1024428</v>
      </c>
      <c r="D1440" s="311">
        <v>5405725235587</v>
      </c>
      <c r="E1440" s="318">
        <v>5405725235587</v>
      </c>
      <c r="F1440" s="318">
        <v>2106909200</v>
      </c>
      <c r="G1440" s="91" t="s">
        <v>719</v>
      </c>
      <c r="H1440" s="327" t="s">
        <v>788</v>
      </c>
      <c r="I1440" s="58" t="s">
        <v>765</v>
      </c>
      <c r="J1440" s="104" t="s">
        <v>486</v>
      </c>
      <c r="K1440" s="5"/>
      <c r="L1440" s="15"/>
      <c r="M1440" s="206">
        <v>11.327840077551848</v>
      </c>
      <c r="N1440" s="73"/>
      <c r="O1440" s="197">
        <f t="shared" si="368"/>
        <v>480.30041928819838</v>
      </c>
      <c r="P1440" s="174">
        <v>1.4</v>
      </c>
      <c r="Q1440" s="174">
        <f t="shared" ref="Q1440:Q1471" si="369">M1440*0.8*P1440</f>
        <v>12.687180886858068</v>
      </c>
      <c r="R1440" s="173">
        <f t="shared" si="363"/>
        <v>672.42058700347764</v>
      </c>
      <c r="S1440" s="173">
        <f t="shared" si="362"/>
        <v>192.12016771527925</v>
      </c>
      <c r="T1440" s="111"/>
      <c r="U1440" s="32">
        <f t="shared" si="366"/>
        <v>0</v>
      </c>
      <c r="V1440" s="280">
        <v>4</v>
      </c>
      <c r="W1440" s="133" t="s">
        <v>249</v>
      </c>
      <c r="X1440" s="215"/>
      <c r="Y1440" s="294">
        <v>46722</v>
      </c>
      <c r="Z1440" s="151"/>
    </row>
    <row r="1441" spans="1:26" s="46" customFormat="1" ht="12.75" customHeight="1">
      <c r="A1441" s="309" t="s">
        <v>2505</v>
      </c>
      <c r="B1441" s="314"/>
      <c r="C1441" s="314">
        <v>1024429</v>
      </c>
      <c r="D1441" s="311">
        <v>5478349056258</v>
      </c>
      <c r="E1441" s="318">
        <v>5478349056258</v>
      </c>
      <c r="F1441" s="318">
        <v>2106909200</v>
      </c>
      <c r="G1441" s="91" t="s">
        <v>719</v>
      </c>
      <c r="H1441" s="327" t="s">
        <v>788</v>
      </c>
      <c r="I1441" s="58" t="s">
        <v>745</v>
      </c>
      <c r="J1441" s="104" t="s">
        <v>481</v>
      </c>
      <c r="K1441" s="5"/>
      <c r="L1441" s="15"/>
      <c r="M1441" s="206">
        <v>15.167785866552471</v>
      </c>
      <c r="N1441" s="73"/>
      <c r="O1441" s="197">
        <f t="shared" si="368"/>
        <v>643.11412074182488</v>
      </c>
      <c r="P1441" s="174">
        <v>1.35</v>
      </c>
      <c r="Q1441" s="174">
        <f t="shared" si="369"/>
        <v>16.381208735876672</v>
      </c>
      <c r="R1441" s="173">
        <f t="shared" si="363"/>
        <v>868.20406300146362</v>
      </c>
      <c r="S1441" s="173">
        <f t="shared" si="362"/>
        <v>225.08994225963875</v>
      </c>
      <c r="T1441" s="111"/>
      <c r="U1441" s="32">
        <f t="shared" si="366"/>
        <v>0</v>
      </c>
      <c r="V1441" s="280">
        <v>21</v>
      </c>
      <c r="W1441" s="134" t="s">
        <v>250</v>
      </c>
      <c r="X1441" s="215"/>
      <c r="Y1441" s="294">
        <v>46874</v>
      </c>
      <c r="Z1441" s="151"/>
    </row>
    <row r="1442" spans="1:26" s="46" customFormat="1" ht="12.75" customHeight="1">
      <c r="A1442" s="309" t="s">
        <v>2506</v>
      </c>
      <c r="B1442" s="314">
        <v>80996998</v>
      </c>
      <c r="C1442" s="314">
        <v>1024430</v>
      </c>
      <c r="D1442" s="311">
        <v>5402691698608</v>
      </c>
      <c r="E1442" s="318">
        <v>5402691698608</v>
      </c>
      <c r="F1442" s="318">
        <v>2106905900</v>
      </c>
      <c r="G1442" s="91" t="s">
        <v>719</v>
      </c>
      <c r="H1442" s="327" t="s">
        <v>788</v>
      </c>
      <c r="I1442" s="58" t="s">
        <v>778</v>
      </c>
      <c r="J1442" s="104" t="s">
        <v>568</v>
      </c>
      <c r="K1442" s="5" t="s">
        <v>76</v>
      </c>
      <c r="L1442" s="15"/>
      <c r="M1442" s="206">
        <v>19.36913831804728</v>
      </c>
      <c r="N1442" s="73"/>
      <c r="O1442" s="197">
        <f t="shared" si="368"/>
        <v>821.25146468520472</v>
      </c>
      <c r="P1442" s="174">
        <v>1.3</v>
      </c>
      <c r="Q1442" s="174">
        <f t="shared" si="369"/>
        <v>20.143903850769174</v>
      </c>
      <c r="R1442" s="173">
        <f t="shared" si="363"/>
        <v>1067.6269040907662</v>
      </c>
      <c r="S1442" s="173">
        <f t="shared" si="362"/>
        <v>246.37543940556145</v>
      </c>
      <c r="T1442" s="111"/>
      <c r="U1442" s="32">
        <f t="shared" si="366"/>
        <v>0</v>
      </c>
      <c r="V1442" s="280"/>
      <c r="W1442" s="133" t="s">
        <v>249</v>
      </c>
      <c r="X1442" s="215"/>
      <c r="Y1442" s="294"/>
      <c r="Z1442" s="151"/>
    </row>
    <row r="1443" spans="1:26" s="46" customFormat="1" ht="12.75" customHeight="1">
      <c r="A1443" s="309" t="s">
        <v>2507</v>
      </c>
      <c r="B1443" s="314">
        <v>80996991</v>
      </c>
      <c r="C1443" s="314">
        <v>1024431</v>
      </c>
      <c r="D1443" s="311">
        <v>5402691698507</v>
      </c>
      <c r="E1443" s="318">
        <v>5402691698507</v>
      </c>
      <c r="F1443" s="318">
        <v>2106905900</v>
      </c>
      <c r="G1443" s="91" t="s">
        <v>719</v>
      </c>
      <c r="H1443" s="327" t="s">
        <v>788</v>
      </c>
      <c r="I1443" s="266" t="s">
        <v>778</v>
      </c>
      <c r="J1443" s="104" t="s">
        <v>568</v>
      </c>
      <c r="K1443" s="5" t="s">
        <v>82</v>
      </c>
      <c r="L1443" s="15"/>
      <c r="M1443" s="206">
        <v>19.36913831804728</v>
      </c>
      <c r="N1443" s="73"/>
      <c r="O1443" s="197">
        <f t="shared" si="368"/>
        <v>821.25146468520472</v>
      </c>
      <c r="P1443" s="174">
        <v>1.3</v>
      </c>
      <c r="Q1443" s="174">
        <f t="shared" si="369"/>
        <v>20.143903850769174</v>
      </c>
      <c r="R1443" s="173">
        <f t="shared" si="363"/>
        <v>1067.6269040907662</v>
      </c>
      <c r="S1443" s="173">
        <f t="shared" ref="S1443:S1475" si="370">R1443-O1443</f>
        <v>246.37543940556145</v>
      </c>
      <c r="T1443" s="111"/>
      <c r="U1443" s="32">
        <f t="shared" si="366"/>
        <v>0</v>
      </c>
      <c r="V1443" s="280"/>
      <c r="W1443" s="133" t="s">
        <v>249</v>
      </c>
      <c r="X1443" s="215"/>
      <c r="Y1443" s="294"/>
      <c r="Z1443" s="151"/>
    </row>
    <row r="1444" spans="1:26" s="46" customFormat="1" ht="12.75" customHeight="1">
      <c r="A1444" s="309" t="s">
        <v>2508</v>
      </c>
      <c r="B1444" s="314"/>
      <c r="C1444" s="314">
        <v>1022212</v>
      </c>
      <c r="D1444" s="278">
        <v>5405948223057</v>
      </c>
      <c r="E1444" s="278">
        <v>5405948223057</v>
      </c>
      <c r="F1444" s="318">
        <v>2106909200</v>
      </c>
      <c r="G1444" s="91" t="s">
        <v>719</v>
      </c>
      <c r="H1444" s="8" t="s">
        <v>158</v>
      </c>
      <c r="I1444" s="59" t="s">
        <v>801</v>
      </c>
      <c r="J1444" s="104" t="s">
        <v>580</v>
      </c>
      <c r="K1444" s="5" t="s">
        <v>75</v>
      </c>
      <c r="L1444" s="15"/>
      <c r="M1444" s="206">
        <v>21.119701839503442</v>
      </c>
      <c r="N1444" s="73"/>
      <c r="O1444" s="197">
        <f t="shared" si="368"/>
        <v>895.47535799494608</v>
      </c>
      <c r="P1444" s="174">
        <v>1.25</v>
      </c>
      <c r="Q1444" s="174">
        <f t="shared" si="369"/>
        <v>21.119701839503442</v>
      </c>
      <c r="R1444" s="173">
        <f t="shared" si="363"/>
        <v>1119.3441974936825</v>
      </c>
      <c r="S1444" s="173">
        <f t="shared" si="370"/>
        <v>223.86883949873641</v>
      </c>
      <c r="T1444" s="111"/>
      <c r="U1444" s="32">
        <f t="shared" si="366"/>
        <v>0</v>
      </c>
      <c r="V1444" s="280">
        <v>3</v>
      </c>
      <c r="W1444" s="137"/>
      <c r="X1444" s="215"/>
      <c r="Y1444" s="294">
        <v>46508</v>
      </c>
      <c r="Z1444" s="151"/>
    </row>
    <row r="1445" spans="1:26" s="46" customFormat="1" ht="12.75" customHeight="1">
      <c r="A1445" s="309" t="s">
        <v>2509</v>
      </c>
      <c r="B1445" s="314"/>
      <c r="C1445" s="314">
        <v>1022213</v>
      </c>
      <c r="D1445" s="272">
        <v>5408432327620</v>
      </c>
      <c r="E1445" s="272">
        <v>5408432327620</v>
      </c>
      <c r="F1445" s="318">
        <v>2106909200</v>
      </c>
      <c r="G1445" s="91" t="s">
        <v>719</v>
      </c>
      <c r="H1445" s="8" t="s">
        <v>158</v>
      </c>
      <c r="I1445" s="59" t="s">
        <v>801</v>
      </c>
      <c r="J1445" s="104" t="s">
        <v>580</v>
      </c>
      <c r="K1445" s="5" t="s">
        <v>824</v>
      </c>
      <c r="L1445" s="15"/>
      <c r="M1445" s="206">
        <v>21.119701839503442</v>
      </c>
      <c r="N1445" s="73"/>
      <c r="O1445" s="197">
        <f t="shared" si="368"/>
        <v>895.47535799494608</v>
      </c>
      <c r="P1445" s="174">
        <v>1.25</v>
      </c>
      <c r="Q1445" s="174">
        <f t="shared" si="369"/>
        <v>21.119701839503442</v>
      </c>
      <c r="R1445" s="173">
        <f t="shared" si="363"/>
        <v>1119.3441974936825</v>
      </c>
      <c r="S1445" s="173">
        <f t="shared" si="370"/>
        <v>223.86883949873641</v>
      </c>
      <c r="T1445" s="111"/>
      <c r="U1445" s="32">
        <f t="shared" si="366"/>
        <v>0</v>
      </c>
      <c r="V1445" s="280">
        <v>2</v>
      </c>
      <c r="W1445" s="137"/>
      <c r="X1445" s="215"/>
      <c r="Y1445" s="294">
        <v>46508</v>
      </c>
      <c r="Z1445" s="151"/>
    </row>
    <row r="1446" spans="1:26" s="46" customFormat="1" ht="12.75" customHeight="1">
      <c r="A1446" s="309" t="s">
        <v>2510</v>
      </c>
      <c r="B1446" s="314"/>
      <c r="C1446" s="314">
        <v>1022214</v>
      </c>
      <c r="D1446" s="272">
        <v>5402194753666</v>
      </c>
      <c r="E1446" s="272">
        <v>5402194753666</v>
      </c>
      <c r="F1446" s="318">
        <v>2106909200</v>
      </c>
      <c r="G1446" s="91" t="s">
        <v>719</v>
      </c>
      <c r="H1446" s="8" t="s">
        <v>158</v>
      </c>
      <c r="I1446" s="59" t="s">
        <v>801</v>
      </c>
      <c r="J1446" s="104" t="s">
        <v>580</v>
      </c>
      <c r="K1446" s="5" t="s">
        <v>28</v>
      </c>
      <c r="L1446" s="15"/>
      <c r="M1446" s="206">
        <v>21.119701839503442</v>
      </c>
      <c r="N1446" s="73"/>
      <c r="O1446" s="197">
        <f t="shared" si="368"/>
        <v>895.47535799494608</v>
      </c>
      <c r="P1446" s="174">
        <v>1.25</v>
      </c>
      <c r="Q1446" s="174">
        <f t="shared" si="369"/>
        <v>21.119701839503442</v>
      </c>
      <c r="R1446" s="173">
        <f t="shared" si="363"/>
        <v>1119.3441974936825</v>
      </c>
      <c r="S1446" s="173">
        <f t="shared" si="370"/>
        <v>223.86883949873641</v>
      </c>
      <c r="T1446" s="111"/>
      <c r="U1446" s="32">
        <f t="shared" si="366"/>
        <v>0</v>
      </c>
      <c r="V1446" s="280"/>
      <c r="W1446" s="137"/>
      <c r="X1446" s="215"/>
      <c r="Y1446" s="294"/>
      <c r="Z1446" s="151"/>
    </row>
    <row r="1447" spans="1:26" s="46" customFormat="1" ht="12.75" customHeight="1">
      <c r="A1447" s="309" t="s">
        <v>2511</v>
      </c>
      <c r="B1447" s="314">
        <v>81003984</v>
      </c>
      <c r="C1447" s="314">
        <v>1022215</v>
      </c>
      <c r="D1447" s="311">
        <v>5940541554806</v>
      </c>
      <c r="E1447" s="318">
        <v>5940541554806</v>
      </c>
      <c r="F1447" s="318">
        <v>2106909200</v>
      </c>
      <c r="G1447" s="91" t="s">
        <v>719</v>
      </c>
      <c r="H1447" s="8" t="s">
        <v>158</v>
      </c>
      <c r="I1447" s="59" t="s">
        <v>721</v>
      </c>
      <c r="J1447" s="104" t="s">
        <v>592</v>
      </c>
      <c r="K1447" s="5" t="s">
        <v>186</v>
      </c>
      <c r="L1447" s="15"/>
      <c r="M1447" s="206">
        <v>25.34364220740413</v>
      </c>
      <c r="N1447" s="73"/>
      <c r="O1447" s="197">
        <f t="shared" si="368"/>
        <v>1074.5704295939352</v>
      </c>
      <c r="P1447" s="174">
        <v>1.25</v>
      </c>
      <c r="Q1447" s="174">
        <f t="shared" si="369"/>
        <v>25.34364220740413</v>
      </c>
      <c r="R1447" s="173">
        <f t="shared" si="363"/>
        <v>1343.2130369924189</v>
      </c>
      <c r="S1447" s="173">
        <f t="shared" si="370"/>
        <v>268.64260739848373</v>
      </c>
      <c r="T1447" s="111"/>
      <c r="U1447" s="32">
        <f t="shared" si="366"/>
        <v>0</v>
      </c>
      <c r="V1447" s="280">
        <v>8</v>
      </c>
      <c r="W1447" s="133" t="s">
        <v>249</v>
      </c>
      <c r="X1447" s="215"/>
      <c r="Y1447" s="294">
        <v>46874</v>
      </c>
      <c r="Z1447" s="151"/>
    </row>
    <row r="1448" spans="1:26" s="46" customFormat="1" ht="12.75" customHeight="1">
      <c r="A1448" s="309" t="s">
        <v>2512</v>
      </c>
      <c r="B1448" s="314">
        <v>81003985</v>
      </c>
      <c r="C1448" s="314">
        <v>1022216</v>
      </c>
      <c r="D1448" s="311">
        <v>5402869110015</v>
      </c>
      <c r="E1448" s="318">
        <v>5402869110015</v>
      </c>
      <c r="F1448" s="318">
        <v>2106909200</v>
      </c>
      <c r="G1448" s="91" t="s">
        <v>719</v>
      </c>
      <c r="H1448" s="8" t="s">
        <v>158</v>
      </c>
      <c r="I1448" s="59" t="s">
        <v>721</v>
      </c>
      <c r="J1448" s="104" t="s">
        <v>592</v>
      </c>
      <c r="K1448" s="5" t="s">
        <v>75</v>
      </c>
      <c r="L1448" s="15"/>
      <c r="M1448" s="206">
        <v>25.34364220740413</v>
      </c>
      <c r="N1448" s="73"/>
      <c r="O1448" s="197">
        <f t="shared" si="368"/>
        <v>1074.5704295939352</v>
      </c>
      <c r="P1448" s="174">
        <v>1.25</v>
      </c>
      <c r="Q1448" s="174">
        <f t="shared" si="369"/>
        <v>25.34364220740413</v>
      </c>
      <c r="R1448" s="173">
        <f t="shared" si="363"/>
        <v>1343.2130369924189</v>
      </c>
      <c r="S1448" s="173">
        <f t="shared" si="370"/>
        <v>268.64260739848373</v>
      </c>
      <c r="T1448" s="111"/>
      <c r="U1448" s="32">
        <f t="shared" si="366"/>
        <v>0</v>
      </c>
      <c r="V1448" s="280">
        <v>1</v>
      </c>
      <c r="W1448" s="133" t="s">
        <v>249</v>
      </c>
      <c r="X1448" s="215"/>
      <c r="Y1448" s="294">
        <v>46661</v>
      </c>
      <c r="Z1448" s="151"/>
    </row>
    <row r="1449" spans="1:26" s="46" customFormat="1" ht="12.75" customHeight="1">
      <c r="A1449" s="309" t="s">
        <v>2513</v>
      </c>
      <c r="B1449" s="314">
        <v>81003986</v>
      </c>
      <c r="C1449" s="314">
        <v>1022217</v>
      </c>
      <c r="D1449" s="311">
        <v>5402193716648</v>
      </c>
      <c r="E1449" s="318">
        <v>5402193716648</v>
      </c>
      <c r="F1449" s="318">
        <v>2106909200</v>
      </c>
      <c r="G1449" s="91" t="s">
        <v>719</v>
      </c>
      <c r="H1449" s="8" t="s">
        <v>158</v>
      </c>
      <c r="I1449" s="59" t="s">
        <v>721</v>
      </c>
      <c r="J1449" s="104" t="s">
        <v>592</v>
      </c>
      <c r="K1449" s="5" t="s">
        <v>722</v>
      </c>
      <c r="L1449" s="15"/>
      <c r="M1449" s="206">
        <v>25.34364220740413</v>
      </c>
      <c r="N1449" s="73"/>
      <c r="O1449" s="197">
        <f t="shared" si="368"/>
        <v>1074.5704295939352</v>
      </c>
      <c r="P1449" s="174">
        <v>1.25</v>
      </c>
      <c r="Q1449" s="174">
        <f t="shared" si="369"/>
        <v>25.34364220740413</v>
      </c>
      <c r="R1449" s="173">
        <f t="shared" si="363"/>
        <v>1343.2130369924189</v>
      </c>
      <c r="S1449" s="173">
        <f t="shared" si="370"/>
        <v>268.64260739848373</v>
      </c>
      <c r="T1449" s="111"/>
      <c r="U1449" s="32">
        <f t="shared" si="366"/>
        <v>0</v>
      </c>
      <c r="V1449" s="280">
        <v>9</v>
      </c>
      <c r="W1449" s="133" t="s">
        <v>249</v>
      </c>
      <c r="X1449" s="215"/>
      <c r="Y1449" s="294">
        <v>46661</v>
      </c>
      <c r="Z1449" s="151"/>
    </row>
    <row r="1450" spans="1:26" s="46" customFormat="1" ht="12.75" customHeight="1">
      <c r="A1450" s="309" t="s">
        <v>2514</v>
      </c>
      <c r="B1450" s="314">
        <v>81003987</v>
      </c>
      <c r="C1450" s="314">
        <v>1022218</v>
      </c>
      <c r="D1450" s="311">
        <v>5940541554813</v>
      </c>
      <c r="E1450" s="318">
        <v>5940541554813</v>
      </c>
      <c r="F1450" s="318">
        <v>2106909200</v>
      </c>
      <c r="G1450" s="91" t="s">
        <v>719</v>
      </c>
      <c r="H1450" s="8" t="s">
        <v>158</v>
      </c>
      <c r="I1450" s="59" t="s">
        <v>721</v>
      </c>
      <c r="J1450" s="104" t="s">
        <v>592</v>
      </c>
      <c r="K1450" s="5" t="s">
        <v>723</v>
      </c>
      <c r="L1450" s="15"/>
      <c r="M1450" s="206">
        <v>25.34364220740413</v>
      </c>
      <c r="N1450" s="73"/>
      <c r="O1450" s="197">
        <f t="shared" si="368"/>
        <v>1074.5704295939352</v>
      </c>
      <c r="P1450" s="174">
        <v>1.25</v>
      </c>
      <c r="Q1450" s="174">
        <f t="shared" si="369"/>
        <v>25.34364220740413</v>
      </c>
      <c r="R1450" s="173">
        <f t="shared" si="363"/>
        <v>1343.2130369924189</v>
      </c>
      <c r="S1450" s="173">
        <f t="shared" si="370"/>
        <v>268.64260739848373</v>
      </c>
      <c r="T1450" s="111"/>
      <c r="U1450" s="32">
        <f t="shared" si="366"/>
        <v>0</v>
      </c>
      <c r="V1450" s="280">
        <v>4</v>
      </c>
      <c r="W1450" s="133" t="s">
        <v>249</v>
      </c>
      <c r="X1450" s="215"/>
      <c r="Y1450" s="294">
        <v>46874</v>
      </c>
      <c r="Z1450" s="151"/>
    </row>
    <row r="1451" spans="1:26" s="46" customFormat="1" ht="12.75" customHeight="1">
      <c r="A1451" s="309" t="s">
        <v>2515</v>
      </c>
      <c r="B1451" s="314">
        <v>81003988</v>
      </c>
      <c r="C1451" s="314">
        <v>1022219</v>
      </c>
      <c r="D1451" s="311">
        <v>5401934710921</v>
      </c>
      <c r="E1451" s="318">
        <v>5401934710921</v>
      </c>
      <c r="F1451" s="318">
        <v>2106909200</v>
      </c>
      <c r="G1451" s="91" t="s">
        <v>719</v>
      </c>
      <c r="H1451" s="8" t="s">
        <v>158</v>
      </c>
      <c r="I1451" s="59" t="s">
        <v>721</v>
      </c>
      <c r="J1451" s="104" t="s">
        <v>592</v>
      </c>
      <c r="K1451" s="5" t="s">
        <v>724</v>
      </c>
      <c r="L1451" s="15"/>
      <c r="M1451" s="206">
        <v>25.34364220740413</v>
      </c>
      <c r="N1451" s="73"/>
      <c r="O1451" s="197">
        <f t="shared" si="368"/>
        <v>1074.5704295939352</v>
      </c>
      <c r="P1451" s="174">
        <v>1.25</v>
      </c>
      <c r="Q1451" s="174">
        <f t="shared" si="369"/>
        <v>25.34364220740413</v>
      </c>
      <c r="R1451" s="173">
        <f t="shared" si="363"/>
        <v>1343.2130369924189</v>
      </c>
      <c r="S1451" s="173">
        <f t="shared" si="370"/>
        <v>268.64260739848373</v>
      </c>
      <c r="T1451" s="111"/>
      <c r="U1451" s="32">
        <f t="shared" si="366"/>
        <v>0</v>
      </c>
      <c r="V1451" s="280">
        <v>11</v>
      </c>
      <c r="W1451" s="133" t="s">
        <v>249</v>
      </c>
      <c r="X1451" s="215"/>
      <c r="Y1451" s="294">
        <v>46661</v>
      </c>
      <c r="Z1451" s="151"/>
    </row>
    <row r="1452" spans="1:26" s="46" customFormat="1" ht="12.75" customHeight="1">
      <c r="A1452" s="309" t="s">
        <v>2516</v>
      </c>
      <c r="B1452" s="314">
        <v>81003989</v>
      </c>
      <c r="C1452" s="314">
        <v>1022220</v>
      </c>
      <c r="D1452" s="311">
        <v>5940541554875</v>
      </c>
      <c r="E1452" s="318">
        <v>5940541554875</v>
      </c>
      <c r="F1452" s="318">
        <v>2106909200</v>
      </c>
      <c r="G1452" s="91" t="s">
        <v>719</v>
      </c>
      <c r="H1452" s="8" t="s">
        <v>158</v>
      </c>
      <c r="I1452" s="59" t="s">
        <v>721</v>
      </c>
      <c r="J1452" s="104" t="s">
        <v>592</v>
      </c>
      <c r="K1452" s="5" t="s">
        <v>725</v>
      </c>
      <c r="L1452" s="15"/>
      <c r="M1452" s="206">
        <v>25.34364220740413</v>
      </c>
      <c r="N1452" s="73"/>
      <c r="O1452" s="197">
        <f t="shared" si="368"/>
        <v>1074.5704295939352</v>
      </c>
      <c r="P1452" s="174">
        <v>1.25</v>
      </c>
      <c r="Q1452" s="174">
        <f t="shared" si="369"/>
        <v>25.34364220740413</v>
      </c>
      <c r="R1452" s="173">
        <f t="shared" si="363"/>
        <v>1343.2130369924189</v>
      </c>
      <c r="S1452" s="173">
        <f t="shared" si="370"/>
        <v>268.64260739848373</v>
      </c>
      <c r="T1452" s="111"/>
      <c r="U1452" s="32">
        <f t="shared" si="366"/>
        <v>0</v>
      </c>
      <c r="V1452" s="280">
        <v>2</v>
      </c>
      <c r="W1452" s="137"/>
      <c r="X1452" s="215"/>
      <c r="Y1452" s="294">
        <v>46874</v>
      </c>
      <c r="Z1452" s="151"/>
    </row>
    <row r="1453" spans="1:26" s="46" customFormat="1" ht="12.75" customHeight="1">
      <c r="A1453" s="309" t="s">
        <v>2517</v>
      </c>
      <c r="B1453" s="314">
        <v>81003990</v>
      </c>
      <c r="C1453" s="314">
        <v>1022221</v>
      </c>
      <c r="D1453" s="311">
        <v>5407921078654</v>
      </c>
      <c r="E1453" s="318">
        <v>5407921078654</v>
      </c>
      <c r="F1453" s="318">
        <v>2106909200</v>
      </c>
      <c r="G1453" s="91" t="s">
        <v>719</v>
      </c>
      <c r="H1453" s="8" t="s">
        <v>158</v>
      </c>
      <c r="I1453" s="59" t="s">
        <v>721</v>
      </c>
      <c r="J1453" s="104" t="s">
        <v>592</v>
      </c>
      <c r="K1453" s="5" t="s">
        <v>76</v>
      </c>
      <c r="L1453" s="15"/>
      <c r="M1453" s="206">
        <v>25.34364220740413</v>
      </c>
      <c r="N1453" s="73"/>
      <c r="O1453" s="197">
        <f t="shared" si="368"/>
        <v>1074.5704295939352</v>
      </c>
      <c r="P1453" s="174">
        <v>1.25</v>
      </c>
      <c r="Q1453" s="174">
        <f t="shared" si="369"/>
        <v>25.34364220740413</v>
      </c>
      <c r="R1453" s="173">
        <f t="shared" si="363"/>
        <v>1343.2130369924189</v>
      </c>
      <c r="S1453" s="173">
        <f t="shared" si="370"/>
        <v>268.64260739848373</v>
      </c>
      <c r="T1453" s="111"/>
      <c r="U1453" s="32">
        <f t="shared" si="366"/>
        <v>0</v>
      </c>
      <c r="V1453" s="280">
        <v>4</v>
      </c>
      <c r="W1453" s="133" t="s">
        <v>249</v>
      </c>
      <c r="X1453" s="215"/>
      <c r="Y1453" s="294">
        <v>46692</v>
      </c>
      <c r="Z1453" s="151"/>
    </row>
    <row r="1454" spans="1:26" s="46" customFormat="1" ht="12.75" customHeight="1">
      <c r="A1454" s="309" t="s">
        <v>2518</v>
      </c>
      <c r="B1454" s="314">
        <v>81003991</v>
      </c>
      <c r="C1454" s="314">
        <v>1022222</v>
      </c>
      <c r="D1454" s="311">
        <v>5940541554851</v>
      </c>
      <c r="E1454" s="318">
        <v>5940541554851</v>
      </c>
      <c r="F1454" s="318">
        <v>2106909200</v>
      </c>
      <c r="G1454" s="91" t="s">
        <v>719</v>
      </c>
      <c r="H1454" s="8" t="s">
        <v>158</v>
      </c>
      <c r="I1454" s="59" t="s">
        <v>721</v>
      </c>
      <c r="J1454" s="104" t="s">
        <v>592</v>
      </c>
      <c r="K1454" s="5" t="s">
        <v>258</v>
      </c>
      <c r="L1454" s="15"/>
      <c r="M1454" s="206">
        <v>25.34364220740413</v>
      </c>
      <c r="N1454" s="73"/>
      <c r="O1454" s="197">
        <f t="shared" si="368"/>
        <v>1074.5704295939352</v>
      </c>
      <c r="P1454" s="174">
        <v>1.25</v>
      </c>
      <c r="Q1454" s="174">
        <f t="shared" si="369"/>
        <v>25.34364220740413</v>
      </c>
      <c r="R1454" s="173">
        <f t="shared" si="363"/>
        <v>1343.2130369924189</v>
      </c>
      <c r="S1454" s="173">
        <f t="shared" si="370"/>
        <v>268.64260739848373</v>
      </c>
      <c r="T1454" s="111"/>
      <c r="U1454" s="32">
        <f t="shared" si="366"/>
        <v>0</v>
      </c>
      <c r="V1454" s="280">
        <v>21</v>
      </c>
      <c r="W1454" s="133" t="s">
        <v>249</v>
      </c>
      <c r="X1454" s="215"/>
      <c r="Y1454" s="294">
        <v>46905</v>
      </c>
      <c r="Z1454" s="151"/>
    </row>
    <row r="1455" spans="1:26" s="46" customFormat="1" ht="12.75" customHeight="1">
      <c r="A1455" s="309" t="s">
        <v>2519</v>
      </c>
      <c r="B1455" s="314">
        <v>81003992</v>
      </c>
      <c r="C1455" s="314">
        <v>1022223</v>
      </c>
      <c r="D1455" s="311">
        <v>5406021876948</v>
      </c>
      <c r="E1455" s="318">
        <v>5406021876948</v>
      </c>
      <c r="F1455" s="318">
        <v>2106909200</v>
      </c>
      <c r="G1455" s="91" t="s">
        <v>719</v>
      </c>
      <c r="H1455" s="8" t="s">
        <v>158</v>
      </c>
      <c r="I1455" s="59" t="s">
        <v>721</v>
      </c>
      <c r="J1455" s="104" t="s">
        <v>592</v>
      </c>
      <c r="K1455" s="5" t="s">
        <v>726</v>
      </c>
      <c r="L1455" s="15"/>
      <c r="M1455" s="206">
        <v>25.34364220740413</v>
      </c>
      <c r="N1455" s="73"/>
      <c r="O1455" s="197">
        <f t="shared" si="368"/>
        <v>1074.5704295939352</v>
      </c>
      <c r="P1455" s="174">
        <v>1.25</v>
      </c>
      <c r="Q1455" s="174">
        <f t="shared" si="369"/>
        <v>25.34364220740413</v>
      </c>
      <c r="R1455" s="173">
        <f t="shared" si="363"/>
        <v>1343.2130369924189</v>
      </c>
      <c r="S1455" s="173">
        <f t="shared" si="370"/>
        <v>268.64260739848373</v>
      </c>
      <c r="T1455" s="111"/>
      <c r="U1455" s="32">
        <f t="shared" si="366"/>
        <v>0</v>
      </c>
      <c r="V1455" s="280">
        <v>9</v>
      </c>
      <c r="W1455" s="133" t="s">
        <v>249</v>
      </c>
      <c r="X1455" s="215"/>
      <c r="Y1455" s="294">
        <v>46631</v>
      </c>
      <c r="Z1455" s="151"/>
    </row>
    <row r="1456" spans="1:26" s="46" customFormat="1" ht="12.75" customHeight="1">
      <c r="A1456" s="309" t="s">
        <v>2520</v>
      </c>
      <c r="B1456" s="314">
        <v>81003993</v>
      </c>
      <c r="C1456" s="314">
        <v>1022224</v>
      </c>
      <c r="D1456" s="311">
        <v>5406829126450</v>
      </c>
      <c r="E1456" s="318">
        <v>5406829126450</v>
      </c>
      <c r="F1456" s="318">
        <v>2106909200</v>
      </c>
      <c r="G1456" s="91" t="s">
        <v>719</v>
      </c>
      <c r="H1456" s="8" t="s">
        <v>158</v>
      </c>
      <c r="I1456" s="59" t="s">
        <v>721</v>
      </c>
      <c r="J1456" s="104" t="s">
        <v>592</v>
      </c>
      <c r="K1456" s="5" t="s">
        <v>727</v>
      </c>
      <c r="L1456" s="15"/>
      <c r="M1456" s="206">
        <v>25.34364220740413</v>
      </c>
      <c r="N1456" s="73"/>
      <c r="O1456" s="197">
        <f t="shared" si="368"/>
        <v>1074.5704295939352</v>
      </c>
      <c r="P1456" s="174">
        <v>1.25</v>
      </c>
      <c r="Q1456" s="174">
        <f t="shared" si="369"/>
        <v>25.34364220740413</v>
      </c>
      <c r="R1456" s="173">
        <f t="shared" si="363"/>
        <v>1343.2130369924189</v>
      </c>
      <c r="S1456" s="173">
        <f t="shared" si="370"/>
        <v>268.64260739848373</v>
      </c>
      <c r="T1456" s="111"/>
      <c r="U1456" s="32">
        <f t="shared" si="366"/>
        <v>0</v>
      </c>
      <c r="V1456" s="280">
        <v>7</v>
      </c>
      <c r="W1456" s="133" t="s">
        <v>249</v>
      </c>
      <c r="X1456" s="215"/>
      <c r="Y1456" s="294">
        <v>46722</v>
      </c>
      <c r="Z1456" s="151"/>
    </row>
    <row r="1457" spans="1:26" s="46" customFormat="1" ht="12.75" customHeight="1">
      <c r="A1457" s="309" t="s">
        <v>2521</v>
      </c>
      <c r="B1457" s="314">
        <v>81043712</v>
      </c>
      <c r="C1457" s="314"/>
      <c r="D1457" s="311">
        <v>5402386945862</v>
      </c>
      <c r="E1457" s="318">
        <v>5402386945862</v>
      </c>
      <c r="F1457" s="318">
        <v>2106905900</v>
      </c>
      <c r="G1457" s="91" t="s">
        <v>719</v>
      </c>
      <c r="H1457" s="8" t="s">
        <v>158</v>
      </c>
      <c r="I1457" s="59" t="s">
        <v>1026</v>
      </c>
      <c r="J1457" s="104" t="s">
        <v>842</v>
      </c>
      <c r="K1457" s="5"/>
      <c r="L1457" s="15"/>
      <c r="M1457" s="206">
        <v>1.5020964409914213</v>
      </c>
      <c r="N1457" s="73"/>
      <c r="O1457" s="197">
        <f t="shared" si="368"/>
        <v>63.688889098036263</v>
      </c>
      <c r="P1457" s="174">
        <v>1.5</v>
      </c>
      <c r="Q1457" s="174">
        <f t="shared" si="369"/>
        <v>1.8025157291897056</v>
      </c>
      <c r="R1457" s="173">
        <f t="shared" si="363"/>
        <v>95.533333647054391</v>
      </c>
      <c r="S1457" s="173">
        <f t="shared" si="370"/>
        <v>31.844444549018128</v>
      </c>
      <c r="T1457" s="111"/>
      <c r="U1457" s="32">
        <f t="shared" si="366"/>
        <v>0</v>
      </c>
      <c r="V1457" s="280"/>
      <c r="W1457" s="133" t="s">
        <v>249</v>
      </c>
      <c r="X1457" s="215"/>
      <c r="Y1457" s="294"/>
      <c r="Z1457" s="151"/>
    </row>
    <row r="1458" spans="1:26" s="46" customFormat="1" ht="12.75" customHeight="1">
      <c r="A1458" s="309" t="s">
        <v>2522</v>
      </c>
      <c r="B1458" s="314"/>
      <c r="C1458" s="314">
        <v>1022225</v>
      </c>
      <c r="D1458" s="272">
        <v>7355478020450</v>
      </c>
      <c r="E1458" s="272">
        <v>7355478020450</v>
      </c>
      <c r="F1458" s="318">
        <v>2106909200</v>
      </c>
      <c r="G1458" s="91" t="s">
        <v>719</v>
      </c>
      <c r="H1458" s="79" t="s">
        <v>238</v>
      </c>
      <c r="I1458" s="249" t="s">
        <v>1334</v>
      </c>
      <c r="J1458" s="104" t="s">
        <v>580</v>
      </c>
      <c r="K1458" s="5" t="s">
        <v>28</v>
      </c>
      <c r="L1458" s="15"/>
      <c r="M1458" s="206">
        <v>25.919634075754225</v>
      </c>
      <c r="N1458" s="73"/>
      <c r="O1458" s="197">
        <f t="shared" si="368"/>
        <v>1098.9924848119792</v>
      </c>
      <c r="P1458" s="174">
        <v>1.25</v>
      </c>
      <c r="Q1458" s="174">
        <f>M1458*0.8*P1458</f>
        <v>25.919634075754225</v>
      </c>
      <c r="R1458" s="173">
        <f t="shared" si="363"/>
        <v>1373.740606014974</v>
      </c>
      <c r="S1458" s="173">
        <f>R1458-O1458</f>
        <v>274.74812120299475</v>
      </c>
      <c r="T1458" s="111"/>
      <c r="U1458" s="32">
        <f t="shared" si="366"/>
        <v>0</v>
      </c>
      <c r="V1458" s="280">
        <v>5</v>
      </c>
      <c r="W1458" s="137"/>
      <c r="X1458" s="215"/>
      <c r="Y1458" s="294">
        <v>46753</v>
      </c>
      <c r="Z1458" s="151"/>
    </row>
    <row r="1459" spans="1:26" s="46" customFormat="1" ht="12.75" customHeight="1">
      <c r="A1459" s="309" t="s">
        <v>2523</v>
      </c>
      <c r="B1459" s="314"/>
      <c r="C1459" s="314">
        <v>1022226</v>
      </c>
      <c r="D1459" s="272">
        <v>7358683028617</v>
      </c>
      <c r="E1459" s="272">
        <v>7358683028617</v>
      </c>
      <c r="F1459" s="318">
        <v>2106909200</v>
      </c>
      <c r="G1459" s="91" t="s">
        <v>719</v>
      </c>
      <c r="H1459" s="79" t="s">
        <v>238</v>
      </c>
      <c r="I1459" s="249" t="s">
        <v>1334</v>
      </c>
      <c r="J1459" s="104" t="s">
        <v>580</v>
      </c>
      <c r="K1459" s="5" t="s">
        <v>75</v>
      </c>
      <c r="L1459" s="15"/>
      <c r="M1459" s="206">
        <v>25.919634075754225</v>
      </c>
      <c r="N1459" s="73"/>
      <c r="O1459" s="197">
        <f t="shared" si="368"/>
        <v>1098.9924848119792</v>
      </c>
      <c r="P1459" s="174">
        <v>1.25</v>
      </c>
      <c r="Q1459" s="174">
        <f>M1459*0.8*P1459</f>
        <v>25.919634075754225</v>
      </c>
      <c r="R1459" s="173">
        <f t="shared" si="363"/>
        <v>1373.740606014974</v>
      </c>
      <c r="S1459" s="173">
        <f>R1459-O1459</f>
        <v>274.74812120299475</v>
      </c>
      <c r="T1459" s="111"/>
      <c r="U1459" s="32">
        <f t="shared" si="366"/>
        <v>0</v>
      </c>
      <c r="V1459" s="280">
        <v>8</v>
      </c>
      <c r="W1459" s="137"/>
      <c r="X1459" s="215"/>
      <c r="Y1459" s="294">
        <v>46692</v>
      </c>
      <c r="Z1459" s="151"/>
    </row>
    <row r="1460" spans="1:26" s="46" customFormat="1" ht="12.75" customHeight="1">
      <c r="A1460" s="309" t="s">
        <v>2524</v>
      </c>
      <c r="B1460" s="314"/>
      <c r="C1460" s="314">
        <v>1024432</v>
      </c>
      <c r="D1460" s="272">
        <v>7359856386855</v>
      </c>
      <c r="E1460" s="272">
        <v>7359856386855</v>
      </c>
      <c r="F1460" s="318">
        <v>2106909200</v>
      </c>
      <c r="G1460" s="91" t="s">
        <v>719</v>
      </c>
      <c r="H1460" s="8" t="s">
        <v>240</v>
      </c>
      <c r="I1460" s="59" t="s">
        <v>825</v>
      </c>
      <c r="J1460" s="104" t="s">
        <v>826</v>
      </c>
      <c r="K1460" s="5" t="s">
        <v>827</v>
      </c>
      <c r="L1460" s="15"/>
      <c r="M1460" s="206">
        <v>22.559681510378677</v>
      </c>
      <c r="N1460" s="73"/>
      <c r="O1460" s="197">
        <f t="shared" si="368"/>
        <v>956.53049604005594</v>
      </c>
      <c r="P1460" s="174">
        <v>1.25</v>
      </c>
      <c r="Q1460" s="174">
        <f t="shared" si="369"/>
        <v>22.559681510378677</v>
      </c>
      <c r="R1460" s="173">
        <f t="shared" si="363"/>
        <v>1195.6631200500699</v>
      </c>
      <c r="S1460" s="173">
        <f t="shared" si="370"/>
        <v>239.13262401001396</v>
      </c>
      <c r="T1460" s="111"/>
      <c r="U1460" s="32">
        <f t="shared" si="366"/>
        <v>0</v>
      </c>
      <c r="V1460" s="280">
        <v>10</v>
      </c>
      <c r="W1460" s="137"/>
      <c r="X1460" s="215"/>
      <c r="Y1460" s="294">
        <v>46508</v>
      </c>
      <c r="Z1460" s="151"/>
    </row>
    <row r="1461" spans="1:26" s="46" customFormat="1" ht="12.75" customHeight="1">
      <c r="A1461" s="309" t="s">
        <v>2525</v>
      </c>
      <c r="B1461" s="314"/>
      <c r="C1461" s="314">
        <v>1024433</v>
      </c>
      <c r="D1461" s="272">
        <v>7354896302063</v>
      </c>
      <c r="E1461" s="272">
        <v>7354896302063</v>
      </c>
      <c r="F1461" s="318">
        <v>2106909200</v>
      </c>
      <c r="G1461" s="91" t="s">
        <v>719</v>
      </c>
      <c r="H1461" s="8" t="s">
        <v>240</v>
      </c>
      <c r="I1461" s="59" t="s">
        <v>825</v>
      </c>
      <c r="J1461" s="104" t="s">
        <v>826</v>
      </c>
      <c r="K1461" s="5" t="s">
        <v>828</v>
      </c>
      <c r="L1461" s="15"/>
      <c r="M1461" s="206">
        <v>22.559681510378677</v>
      </c>
      <c r="N1461" s="73"/>
      <c r="O1461" s="197">
        <f t="shared" si="368"/>
        <v>956.53049604005594</v>
      </c>
      <c r="P1461" s="174">
        <v>1.25</v>
      </c>
      <c r="Q1461" s="174">
        <f t="shared" si="369"/>
        <v>22.559681510378677</v>
      </c>
      <c r="R1461" s="173">
        <f t="shared" si="363"/>
        <v>1195.6631200500699</v>
      </c>
      <c r="S1461" s="173">
        <f t="shared" si="370"/>
        <v>239.13262401001396</v>
      </c>
      <c r="T1461" s="111"/>
      <c r="U1461" s="32">
        <f t="shared" si="366"/>
        <v>0</v>
      </c>
      <c r="V1461" s="280">
        <v>18</v>
      </c>
      <c r="W1461" s="137"/>
      <c r="X1461" s="215"/>
      <c r="Y1461" s="294">
        <v>46508</v>
      </c>
      <c r="Z1461" s="151"/>
    </row>
    <row r="1462" spans="1:26" s="46" customFormat="1" ht="12.75" customHeight="1">
      <c r="A1462" s="309" t="s">
        <v>2526</v>
      </c>
      <c r="B1462" s="314"/>
      <c r="C1462" s="314">
        <v>1024434</v>
      </c>
      <c r="D1462" s="272">
        <v>7357849743234</v>
      </c>
      <c r="E1462" s="272">
        <v>7357849743234</v>
      </c>
      <c r="F1462" s="318">
        <v>2106909200</v>
      </c>
      <c r="G1462" s="91" t="s">
        <v>719</v>
      </c>
      <c r="H1462" s="8" t="s">
        <v>240</v>
      </c>
      <c r="I1462" s="59" t="s">
        <v>825</v>
      </c>
      <c r="J1462" s="104" t="s">
        <v>826</v>
      </c>
      <c r="K1462" s="5" t="s">
        <v>829</v>
      </c>
      <c r="L1462" s="15"/>
      <c r="M1462" s="206">
        <v>22.559681510378677</v>
      </c>
      <c r="N1462" s="73"/>
      <c r="O1462" s="197">
        <f t="shared" si="368"/>
        <v>956.53049604005594</v>
      </c>
      <c r="P1462" s="174">
        <v>1.25</v>
      </c>
      <c r="Q1462" s="174">
        <f t="shared" si="369"/>
        <v>22.559681510378677</v>
      </c>
      <c r="R1462" s="173">
        <f t="shared" ref="R1462:R1525" si="371">Q1462*53</f>
        <v>1195.6631200500699</v>
      </c>
      <c r="S1462" s="173">
        <f t="shared" si="370"/>
        <v>239.13262401001396</v>
      </c>
      <c r="T1462" s="111"/>
      <c r="U1462" s="32">
        <f t="shared" si="366"/>
        <v>0</v>
      </c>
      <c r="V1462" s="280">
        <v>8</v>
      </c>
      <c r="W1462" s="137"/>
      <c r="X1462" s="215"/>
      <c r="Y1462" s="294">
        <v>46508</v>
      </c>
      <c r="Z1462" s="151"/>
    </row>
    <row r="1463" spans="1:26" s="46" customFormat="1" ht="12.75" customHeight="1">
      <c r="A1463" s="309" t="s">
        <v>2527</v>
      </c>
      <c r="B1463" s="314"/>
      <c r="C1463" s="314">
        <v>1024435</v>
      </c>
      <c r="D1463" s="272">
        <v>7359482042910</v>
      </c>
      <c r="E1463" s="272">
        <v>7359482042910</v>
      </c>
      <c r="F1463" s="318">
        <v>2106909200</v>
      </c>
      <c r="G1463" s="91" t="s">
        <v>719</v>
      </c>
      <c r="H1463" s="8" t="s">
        <v>240</v>
      </c>
      <c r="I1463" s="59" t="s">
        <v>825</v>
      </c>
      <c r="J1463" s="104" t="s">
        <v>826</v>
      </c>
      <c r="K1463" s="5" t="s">
        <v>3</v>
      </c>
      <c r="L1463" s="15"/>
      <c r="M1463" s="206">
        <v>22.559681510378677</v>
      </c>
      <c r="N1463" s="73"/>
      <c r="O1463" s="197">
        <f t="shared" si="368"/>
        <v>956.53049604005594</v>
      </c>
      <c r="P1463" s="174">
        <v>1.25</v>
      </c>
      <c r="Q1463" s="174">
        <f t="shared" si="369"/>
        <v>22.559681510378677</v>
      </c>
      <c r="R1463" s="173">
        <f t="shared" si="371"/>
        <v>1195.6631200500699</v>
      </c>
      <c r="S1463" s="173">
        <f t="shared" si="370"/>
        <v>239.13262401001396</v>
      </c>
      <c r="T1463" s="111"/>
      <c r="U1463" s="32">
        <f t="shared" si="366"/>
        <v>0</v>
      </c>
      <c r="V1463" s="280">
        <v>11</v>
      </c>
      <c r="W1463" s="137"/>
      <c r="X1463" s="215"/>
      <c r="Y1463" s="294">
        <v>46692</v>
      </c>
      <c r="Z1463" s="151"/>
    </row>
    <row r="1464" spans="1:26" s="46" customFormat="1" ht="12.75" customHeight="1">
      <c r="A1464" s="309" t="s">
        <v>2528</v>
      </c>
      <c r="B1464" s="314"/>
      <c r="C1464" s="314">
        <v>1022227</v>
      </c>
      <c r="D1464" s="272">
        <v>5405692065316</v>
      </c>
      <c r="E1464" s="272">
        <v>5405692065316</v>
      </c>
      <c r="F1464" s="318">
        <v>2106909200</v>
      </c>
      <c r="G1464" s="91" t="s">
        <v>719</v>
      </c>
      <c r="H1464" s="79" t="s">
        <v>238</v>
      </c>
      <c r="I1464" s="59" t="s">
        <v>831</v>
      </c>
      <c r="J1464" s="104" t="s">
        <v>540</v>
      </c>
      <c r="K1464" s="5"/>
      <c r="L1464" s="15"/>
      <c r="M1464" s="206">
        <v>19.007731655553101</v>
      </c>
      <c r="N1464" s="73"/>
      <c r="O1464" s="197">
        <f t="shared" si="368"/>
        <v>805.92782219545154</v>
      </c>
      <c r="P1464" s="174">
        <v>1.3</v>
      </c>
      <c r="Q1464" s="174">
        <f t="shared" si="369"/>
        <v>19.768040921775228</v>
      </c>
      <c r="R1464" s="173">
        <f t="shared" si="371"/>
        <v>1047.7061688540871</v>
      </c>
      <c r="S1464" s="173">
        <f t="shared" si="370"/>
        <v>241.77834665863554</v>
      </c>
      <c r="T1464" s="111"/>
      <c r="U1464" s="32">
        <f t="shared" si="366"/>
        <v>0</v>
      </c>
      <c r="V1464" s="280">
        <v>9</v>
      </c>
      <c r="W1464" s="137"/>
      <c r="X1464" s="215"/>
      <c r="Y1464" s="294">
        <v>46508</v>
      </c>
      <c r="Z1464" s="151"/>
    </row>
    <row r="1465" spans="1:26" s="46" customFormat="1" ht="12.75" customHeight="1">
      <c r="A1465" s="309" t="s">
        <v>2529</v>
      </c>
      <c r="B1465" s="314"/>
      <c r="C1465" s="314">
        <v>1022228</v>
      </c>
      <c r="D1465" s="311">
        <v>5439575812063</v>
      </c>
      <c r="E1465" s="318">
        <v>5439575812063</v>
      </c>
      <c r="F1465" s="318">
        <v>2106909200</v>
      </c>
      <c r="G1465" s="91" t="s">
        <v>719</v>
      </c>
      <c r="H1465" s="8" t="s">
        <v>158</v>
      </c>
      <c r="I1465" s="59" t="s">
        <v>742</v>
      </c>
      <c r="J1465" s="104" t="s">
        <v>540</v>
      </c>
      <c r="K1465" s="5"/>
      <c r="L1465" s="15"/>
      <c r="M1465" s="206">
        <v>19.19972894500313</v>
      </c>
      <c r="N1465" s="73"/>
      <c r="O1465" s="197">
        <f t="shared" si="368"/>
        <v>814.06850726813275</v>
      </c>
      <c r="P1465" s="174">
        <v>1.3</v>
      </c>
      <c r="Q1465" s="174">
        <f t="shared" si="369"/>
        <v>19.967718102803257</v>
      </c>
      <c r="R1465" s="173">
        <f t="shared" si="371"/>
        <v>1058.2890594485725</v>
      </c>
      <c r="S1465" s="173">
        <f t="shared" si="370"/>
        <v>244.22055218043977</v>
      </c>
      <c r="T1465" s="111"/>
      <c r="U1465" s="32">
        <f t="shared" si="366"/>
        <v>0</v>
      </c>
      <c r="V1465" s="280"/>
      <c r="W1465" s="137"/>
      <c r="X1465" s="215"/>
      <c r="Y1465" s="294"/>
      <c r="Z1465" s="151"/>
    </row>
    <row r="1466" spans="1:26" s="46" customFormat="1" ht="12.75" customHeight="1">
      <c r="A1466" s="309" t="s">
        <v>2530</v>
      </c>
      <c r="B1466" s="314"/>
      <c r="C1466" s="314">
        <v>1022229</v>
      </c>
      <c r="D1466" s="311">
        <v>5403478269859</v>
      </c>
      <c r="E1466" s="318">
        <v>5403478269859</v>
      </c>
      <c r="F1466" s="318">
        <v>2106909200</v>
      </c>
      <c r="G1466" s="91" t="s">
        <v>719</v>
      </c>
      <c r="H1466" s="8" t="s">
        <v>158</v>
      </c>
      <c r="I1466" s="59" t="s">
        <v>743</v>
      </c>
      <c r="J1466" s="104" t="s">
        <v>635</v>
      </c>
      <c r="K1466" s="5" t="s">
        <v>75</v>
      </c>
      <c r="L1466" s="15"/>
      <c r="M1466" s="206">
        <v>23.404469583958811</v>
      </c>
      <c r="N1466" s="73"/>
      <c r="O1466" s="197">
        <f t="shared" si="368"/>
        <v>992.34951035985364</v>
      </c>
      <c r="P1466" s="174">
        <v>1.25</v>
      </c>
      <c r="Q1466" s="174">
        <f t="shared" si="369"/>
        <v>23.404469583958814</v>
      </c>
      <c r="R1466" s="173">
        <f t="shared" si="371"/>
        <v>1240.4368879498172</v>
      </c>
      <c r="S1466" s="173">
        <f t="shared" si="370"/>
        <v>248.08737758996358</v>
      </c>
      <c r="T1466" s="111"/>
      <c r="U1466" s="32">
        <f t="shared" si="366"/>
        <v>0</v>
      </c>
      <c r="V1466" s="280"/>
      <c r="W1466" s="137"/>
      <c r="X1466" s="215"/>
      <c r="Y1466" s="294"/>
      <c r="Z1466" s="151"/>
    </row>
    <row r="1467" spans="1:26" s="46" customFormat="1" ht="12.75" customHeight="1">
      <c r="A1467" s="309" t="s">
        <v>2531</v>
      </c>
      <c r="B1467" s="314"/>
      <c r="C1467" s="314">
        <v>1022230</v>
      </c>
      <c r="D1467" s="311">
        <v>5403478262140</v>
      </c>
      <c r="E1467" s="318">
        <v>5403478262140</v>
      </c>
      <c r="F1467" s="318">
        <v>2106909200</v>
      </c>
      <c r="G1467" s="91" t="s">
        <v>719</v>
      </c>
      <c r="H1467" s="8" t="s">
        <v>158</v>
      </c>
      <c r="I1467" s="59" t="s">
        <v>743</v>
      </c>
      <c r="J1467" s="104" t="s">
        <v>635</v>
      </c>
      <c r="K1467" s="5" t="s">
        <v>82</v>
      </c>
      <c r="L1467" s="15"/>
      <c r="M1467" s="206">
        <v>23.404469583958811</v>
      </c>
      <c r="N1467" s="73"/>
      <c r="O1467" s="197">
        <f t="shared" si="368"/>
        <v>992.34951035985364</v>
      </c>
      <c r="P1467" s="174">
        <v>1.25</v>
      </c>
      <c r="Q1467" s="174">
        <f t="shared" si="369"/>
        <v>23.404469583958814</v>
      </c>
      <c r="R1467" s="173">
        <f t="shared" si="371"/>
        <v>1240.4368879498172</v>
      </c>
      <c r="S1467" s="173">
        <f t="shared" si="370"/>
        <v>248.08737758996358</v>
      </c>
      <c r="T1467" s="111"/>
      <c r="U1467" s="32">
        <f t="shared" si="366"/>
        <v>0</v>
      </c>
      <c r="V1467" s="280"/>
      <c r="W1467" s="137"/>
      <c r="X1467" s="215"/>
      <c r="Y1467" s="294"/>
      <c r="Z1467" s="177"/>
    </row>
    <row r="1468" spans="1:26" s="46" customFormat="1" ht="12.75" customHeight="1">
      <c r="A1468" s="309" t="s">
        <v>2532</v>
      </c>
      <c r="B1468" s="314"/>
      <c r="C1468" s="314">
        <v>1022231</v>
      </c>
      <c r="D1468" s="311">
        <v>5449885032013</v>
      </c>
      <c r="E1468" s="318">
        <v>5449885032013</v>
      </c>
      <c r="F1468" s="318">
        <v>2106909200</v>
      </c>
      <c r="G1468" s="91" t="s">
        <v>719</v>
      </c>
      <c r="H1468" s="8" t="s">
        <v>158</v>
      </c>
      <c r="I1468" s="59" t="s">
        <v>743</v>
      </c>
      <c r="J1468" s="104" t="s">
        <v>635</v>
      </c>
      <c r="K1468" s="5" t="s">
        <v>258</v>
      </c>
      <c r="L1468" s="15"/>
      <c r="M1468" s="206">
        <v>23.404469583958811</v>
      </c>
      <c r="N1468" s="289"/>
      <c r="O1468" s="197">
        <f t="shared" si="368"/>
        <v>992.34951035985364</v>
      </c>
      <c r="P1468" s="174">
        <v>1.25</v>
      </c>
      <c r="Q1468" s="174">
        <f t="shared" si="369"/>
        <v>23.404469583958814</v>
      </c>
      <c r="R1468" s="173">
        <f t="shared" si="371"/>
        <v>1240.4368879498172</v>
      </c>
      <c r="S1468" s="173">
        <f t="shared" si="370"/>
        <v>248.08737758996358</v>
      </c>
      <c r="T1468" s="111"/>
      <c r="U1468" s="32">
        <f t="shared" si="366"/>
        <v>0</v>
      </c>
      <c r="V1468" s="280"/>
      <c r="W1468" s="137"/>
      <c r="X1468" s="215"/>
      <c r="Y1468" s="20"/>
      <c r="Z1468" s="177"/>
    </row>
    <row r="1469" spans="1:26" s="46" customFormat="1" ht="12.75" customHeight="1">
      <c r="A1469" s="309" t="s">
        <v>2533</v>
      </c>
      <c r="B1469" s="314"/>
      <c r="C1469" s="314">
        <v>1022232</v>
      </c>
      <c r="D1469" s="311">
        <v>5409486921567</v>
      </c>
      <c r="E1469" s="318">
        <v>5409486921567</v>
      </c>
      <c r="F1469" s="318">
        <v>2106909200</v>
      </c>
      <c r="G1469" s="91" t="s">
        <v>719</v>
      </c>
      <c r="H1469" s="8" t="s">
        <v>158</v>
      </c>
      <c r="I1469" s="59" t="s">
        <v>743</v>
      </c>
      <c r="J1469" s="104" t="s">
        <v>635</v>
      </c>
      <c r="K1469" s="5" t="s">
        <v>727</v>
      </c>
      <c r="L1469" s="15"/>
      <c r="M1469" s="206">
        <v>23.404469583958811</v>
      </c>
      <c r="N1469" s="289"/>
      <c r="O1469" s="197">
        <f t="shared" si="368"/>
        <v>992.34951035985364</v>
      </c>
      <c r="P1469" s="174">
        <v>1.25</v>
      </c>
      <c r="Q1469" s="174">
        <f t="shared" si="369"/>
        <v>23.404469583958814</v>
      </c>
      <c r="R1469" s="173">
        <f t="shared" si="371"/>
        <v>1240.4368879498172</v>
      </c>
      <c r="S1469" s="173">
        <f t="shared" si="370"/>
        <v>248.08737758996358</v>
      </c>
      <c r="T1469" s="111"/>
      <c r="U1469" s="32">
        <f t="shared" si="366"/>
        <v>0</v>
      </c>
      <c r="V1469" s="280"/>
      <c r="W1469" s="137"/>
      <c r="X1469" s="215"/>
      <c r="Y1469" s="20"/>
      <c r="Z1469" s="151"/>
    </row>
    <row r="1470" spans="1:26" s="46" customFormat="1" ht="12.75" customHeight="1">
      <c r="A1470" s="309" t="s">
        <v>2534</v>
      </c>
      <c r="B1470" s="314"/>
      <c r="C1470" s="314">
        <v>1024436</v>
      </c>
      <c r="D1470" s="311">
        <v>5475902060752</v>
      </c>
      <c r="E1470" s="318">
        <v>5475902060752</v>
      </c>
      <c r="F1470" s="318">
        <v>2106909200</v>
      </c>
      <c r="G1470" s="91" t="s">
        <v>719</v>
      </c>
      <c r="H1470" s="8" t="s">
        <v>240</v>
      </c>
      <c r="I1470" s="249" t="s">
        <v>746</v>
      </c>
      <c r="J1470" s="104" t="s">
        <v>635</v>
      </c>
      <c r="K1470" s="5" t="s">
        <v>75</v>
      </c>
      <c r="L1470" s="15"/>
      <c r="M1470" s="206">
        <v>22.079688286753601</v>
      </c>
      <c r="N1470" s="73"/>
      <c r="O1470" s="197">
        <f t="shared" si="368"/>
        <v>936.17878335835269</v>
      </c>
      <c r="P1470" s="174">
        <v>1.25</v>
      </c>
      <c r="Q1470" s="174">
        <f t="shared" si="369"/>
        <v>22.079688286753601</v>
      </c>
      <c r="R1470" s="173">
        <f t="shared" si="371"/>
        <v>1170.2234791979408</v>
      </c>
      <c r="S1470" s="173">
        <f t="shared" si="370"/>
        <v>234.04469583958814</v>
      </c>
      <c r="T1470" s="111"/>
      <c r="U1470" s="32">
        <f t="shared" si="366"/>
        <v>0</v>
      </c>
      <c r="V1470" s="280">
        <v>1</v>
      </c>
      <c r="W1470" s="137"/>
      <c r="X1470" s="215"/>
      <c r="Y1470" s="294">
        <v>46478</v>
      </c>
      <c r="Z1470" s="151"/>
    </row>
    <row r="1471" spans="1:26" s="46" customFormat="1" ht="12.75" customHeight="1">
      <c r="A1471" s="309" t="s">
        <v>2535</v>
      </c>
      <c r="B1471" s="314"/>
      <c r="C1471" s="314">
        <v>1024437</v>
      </c>
      <c r="D1471" s="311">
        <v>5479950437962</v>
      </c>
      <c r="E1471" s="318">
        <v>5479950437962</v>
      </c>
      <c r="F1471" s="318">
        <v>2106909200</v>
      </c>
      <c r="G1471" s="91" t="s">
        <v>719</v>
      </c>
      <c r="H1471" s="8" t="s">
        <v>240</v>
      </c>
      <c r="I1471" s="249" t="s">
        <v>746</v>
      </c>
      <c r="J1471" s="104" t="s">
        <v>635</v>
      </c>
      <c r="K1471" s="5" t="s">
        <v>727</v>
      </c>
      <c r="L1471" s="15"/>
      <c r="M1471" s="206">
        <v>22.079688286753601</v>
      </c>
      <c r="N1471" s="289"/>
      <c r="O1471" s="197">
        <f t="shared" si="368"/>
        <v>936.17878335835269</v>
      </c>
      <c r="P1471" s="174">
        <v>1.25</v>
      </c>
      <c r="Q1471" s="174">
        <f t="shared" si="369"/>
        <v>22.079688286753601</v>
      </c>
      <c r="R1471" s="173">
        <f t="shared" si="371"/>
        <v>1170.2234791979408</v>
      </c>
      <c r="S1471" s="173">
        <f t="shared" si="370"/>
        <v>234.04469583958814</v>
      </c>
      <c r="T1471" s="111"/>
      <c r="U1471" s="32">
        <f t="shared" si="366"/>
        <v>0</v>
      </c>
      <c r="V1471" s="280">
        <v>2</v>
      </c>
      <c r="W1471" s="137"/>
      <c r="X1471" s="215"/>
      <c r="Y1471" s="20">
        <v>46508</v>
      </c>
      <c r="Z1471" s="151"/>
    </row>
    <row r="1472" spans="1:26" ht="12.75" customHeight="1">
      <c r="A1472" s="309" t="s">
        <v>2536</v>
      </c>
      <c r="B1472" s="310"/>
      <c r="C1472" s="310">
        <v>1022233</v>
      </c>
      <c r="D1472" s="272">
        <v>5940541550372</v>
      </c>
      <c r="E1472" s="272">
        <v>5940541550372</v>
      </c>
      <c r="F1472" s="318">
        <v>2106909200</v>
      </c>
      <c r="G1472" s="91" t="s">
        <v>719</v>
      </c>
      <c r="H1472" s="8" t="s">
        <v>238</v>
      </c>
      <c r="I1472" s="59" t="s">
        <v>1375</v>
      </c>
      <c r="J1472" s="106" t="s">
        <v>591</v>
      </c>
      <c r="K1472" s="5" t="s">
        <v>1365</v>
      </c>
      <c r="L1472" s="15"/>
      <c r="M1472" s="206">
        <v>17.663750629402877</v>
      </c>
      <c r="N1472" s="73"/>
      <c r="O1472" s="197">
        <f t="shared" si="368"/>
        <v>748.94302668668206</v>
      </c>
      <c r="P1472" s="174">
        <v>1.3</v>
      </c>
      <c r="Q1472" s="174">
        <f>M1472*0.8*P1472</f>
        <v>18.370300654578994</v>
      </c>
      <c r="R1472" s="173">
        <f t="shared" si="371"/>
        <v>973.62593469268666</v>
      </c>
      <c r="S1472" s="173">
        <f>R1472-O1472</f>
        <v>224.6829080060046</v>
      </c>
      <c r="T1472" s="111"/>
      <c r="U1472" s="32">
        <f t="shared" ref="U1472:U1535" si="372">O1472*T1472</f>
        <v>0</v>
      </c>
      <c r="V1472" s="280">
        <v>1</v>
      </c>
      <c r="W1472" s="137"/>
      <c r="X1472" s="274"/>
      <c r="Y1472" s="294">
        <v>46661</v>
      </c>
      <c r="Z1472" s="151"/>
    </row>
    <row r="1473" spans="1:26" s="46" customFormat="1" ht="12.75" customHeight="1">
      <c r="A1473" s="309" t="s">
        <v>2537</v>
      </c>
      <c r="B1473" s="314"/>
      <c r="C1473" s="314"/>
      <c r="D1473" s="278">
        <v>5940541550211</v>
      </c>
      <c r="E1473" s="278">
        <v>5940541550211</v>
      </c>
      <c r="F1473" s="318">
        <v>2106909200</v>
      </c>
      <c r="G1473" s="91" t="s">
        <v>719</v>
      </c>
      <c r="H1473" s="8" t="s">
        <v>242</v>
      </c>
      <c r="I1473" s="60" t="s">
        <v>406</v>
      </c>
      <c r="J1473" s="104" t="s">
        <v>595</v>
      </c>
      <c r="K1473" s="147"/>
      <c r="L1473" s="15"/>
      <c r="M1473" s="206">
        <v>20.159715392253286</v>
      </c>
      <c r="N1473" s="73"/>
      <c r="O1473" s="197">
        <f t="shared" si="368"/>
        <v>854.77193263153936</v>
      </c>
      <c r="P1473" s="174">
        <v>1.25</v>
      </c>
      <c r="Q1473" s="174">
        <f t="shared" ref="Q1473:Q1519" si="373">M1473*0.8*P1473</f>
        <v>20.15971539225329</v>
      </c>
      <c r="R1473" s="173">
        <f t="shared" si="371"/>
        <v>1068.4649157894244</v>
      </c>
      <c r="S1473" s="173">
        <f t="shared" si="370"/>
        <v>213.69298315788501</v>
      </c>
      <c r="T1473" s="111"/>
      <c r="U1473" s="32">
        <f t="shared" si="372"/>
        <v>0</v>
      </c>
      <c r="V1473" s="280"/>
      <c r="W1473" s="137"/>
      <c r="X1473" s="215"/>
      <c r="Y1473" s="294"/>
      <c r="Z1473" s="151"/>
    </row>
    <row r="1474" spans="1:26" ht="13.5" customHeight="1">
      <c r="A1474" s="309" t="s">
        <v>2538</v>
      </c>
      <c r="B1474" s="310"/>
      <c r="C1474" s="310">
        <v>1022414</v>
      </c>
      <c r="D1474" s="275">
        <v>5406929439504</v>
      </c>
      <c r="E1474" s="275">
        <v>5406929439504</v>
      </c>
      <c r="F1474" s="318">
        <v>2106909200</v>
      </c>
      <c r="G1474" s="91" t="s">
        <v>719</v>
      </c>
      <c r="H1474" s="28" t="s">
        <v>242</v>
      </c>
      <c r="I1474" s="244" t="s">
        <v>905</v>
      </c>
      <c r="J1474" s="106" t="s">
        <v>481</v>
      </c>
      <c r="K1474" s="5"/>
      <c r="L1474" s="15"/>
      <c r="M1474" s="206">
        <v>17.260556321557814</v>
      </c>
      <c r="N1474" s="73"/>
      <c r="O1474" s="197">
        <f t="shared" si="368"/>
        <v>731.84758803405134</v>
      </c>
      <c r="P1474" s="174">
        <v>1.3</v>
      </c>
      <c r="Q1474" s="174">
        <f t="shared" si="373"/>
        <v>17.95097857442013</v>
      </c>
      <c r="R1474" s="173">
        <f t="shared" si="371"/>
        <v>951.40186444426695</v>
      </c>
      <c r="S1474" s="173">
        <f t="shared" si="370"/>
        <v>219.55427641021561</v>
      </c>
      <c r="T1474" s="111"/>
      <c r="U1474" s="32">
        <f t="shared" si="372"/>
        <v>0</v>
      </c>
      <c r="V1474" s="280">
        <v>12</v>
      </c>
      <c r="W1474" s="137"/>
      <c r="X1474" s="274"/>
      <c r="Y1474" s="294">
        <v>46813</v>
      </c>
      <c r="Z1474" s="151"/>
    </row>
    <row r="1475" spans="1:26" s="46" customFormat="1" ht="12.75" customHeight="1">
      <c r="A1475" s="309" t="s">
        <v>2539</v>
      </c>
      <c r="B1475" s="314"/>
      <c r="C1475" s="314">
        <v>1024438</v>
      </c>
      <c r="D1475" s="272">
        <v>5402832972763</v>
      </c>
      <c r="E1475" s="272">
        <v>5402832972763</v>
      </c>
      <c r="F1475" s="318">
        <v>2106909200</v>
      </c>
      <c r="G1475" s="91" t="s">
        <v>719</v>
      </c>
      <c r="H1475" s="81" t="s">
        <v>237</v>
      </c>
      <c r="I1475" s="244" t="s">
        <v>60</v>
      </c>
      <c r="J1475" s="104" t="s">
        <v>495</v>
      </c>
      <c r="K1475" s="5"/>
      <c r="L1475" s="15"/>
      <c r="M1475" s="206">
        <v>7.4878942885512201</v>
      </c>
      <c r="N1475" s="73"/>
      <c r="O1475" s="197">
        <f t="shared" si="368"/>
        <v>317.48671783457172</v>
      </c>
      <c r="P1475" s="174">
        <v>1.6</v>
      </c>
      <c r="Q1475" s="174">
        <f t="shared" si="373"/>
        <v>9.5845046893455628</v>
      </c>
      <c r="R1475" s="173">
        <f t="shared" si="371"/>
        <v>507.97874853531482</v>
      </c>
      <c r="S1475" s="173">
        <f t="shared" si="370"/>
        <v>190.4920307007431</v>
      </c>
      <c r="T1475" s="111"/>
      <c r="U1475" s="32">
        <f t="shared" si="372"/>
        <v>0</v>
      </c>
      <c r="V1475" s="280">
        <v>6</v>
      </c>
      <c r="W1475" s="137"/>
      <c r="X1475" s="215"/>
      <c r="Y1475" s="294">
        <v>46569</v>
      </c>
      <c r="Z1475" s="151"/>
    </row>
    <row r="1476" spans="1:26" s="46" customFormat="1" ht="12.75" customHeight="1">
      <c r="A1476" s="309" t="s">
        <v>2540</v>
      </c>
      <c r="B1476" s="314"/>
      <c r="C1476" s="314">
        <v>1022415</v>
      </c>
      <c r="D1476" s="311">
        <v>5402956145968</v>
      </c>
      <c r="E1476" s="318">
        <v>5402956145968</v>
      </c>
      <c r="F1476" s="318">
        <v>2106909200</v>
      </c>
      <c r="G1476" s="91" t="s">
        <v>719</v>
      </c>
      <c r="H1476" s="8" t="s">
        <v>242</v>
      </c>
      <c r="I1476" s="60" t="s">
        <v>729</v>
      </c>
      <c r="J1476" s="104" t="s">
        <v>591</v>
      </c>
      <c r="K1476" s="5"/>
      <c r="L1476" s="15"/>
      <c r="M1476" s="206">
        <v>16.511766892702695</v>
      </c>
      <c r="N1476" s="289"/>
      <c r="O1476" s="197">
        <f t="shared" si="368"/>
        <v>700.09891625059436</v>
      </c>
      <c r="P1476" s="174">
        <v>1.3</v>
      </c>
      <c r="Q1476" s="174">
        <f t="shared" si="373"/>
        <v>17.172237568410807</v>
      </c>
      <c r="R1476" s="173">
        <f t="shared" si="371"/>
        <v>910.1285911257728</v>
      </c>
      <c r="S1476" s="173">
        <f t="shared" ref="S1476:S1523" si="374">R1476-O1476</f>
        <v>210.02967487517844</v>
      </c>
      <c r="T1476" s="111"/>
      <c r="U1476" s="32">
        <f t="shared" si="372"/>
        <v>0</v>
      </c>
      <c r="V1476" s="280"/>
      <c r="W1476" s="137"/>
      <c r="X1476" s="215"/>
      <c r="Y1476" s="20"/>
      <c r="Z1476" s="178"/>
    </row>
    <row r="1477" spans="1:26" s="46" customFormat="1" ht="12.75" customHeight="1">
      <c r="A1477" s="309" t="s">
        <v>2541</v>
      </c>
      <c r="B1477" s="314"/>
      <c r="C1477" s="314">
        <v>1022416</v>
      </c>
      <c r="D1477" s="311">
        <v>5940541550181</v>
      </c>
      <c r="E1477" s="318">
        <v>5940541550181</v>
      </c>
      <c r="F1477" s="318">
        <v>2106909200</v>
      </c>
      <c r="G1477" s="91" t="s">
        <v>719</v>
      </c>
      <c r="H1477" s="8" t="s">
        <v>242</v>
      </c>
      <c r="I1477" s="60" t="s">
        <v>730</v>
      </c>
      <c r="J1477" s="104" t="s">
        <v>595</v>
      </c>
      <c r="K1477" s="5"/>
      <c r="L1477" s="15"/>
      <c r="M1477" s="206">
        <v>17.08775876105279</v>
      </c>
      <c r="N1477" s="73"/>
      <c r="O1477" s="197">
        <f t="shared" si="368"/>
        <v>724.52097146863832</v>
      </c>
      <c r="P1477" s="174">
        <v>1.3</v>
      </c>
      <c r="Q1477" s="174">
        <f t="shared" si="373"/>
        <v>17.771269111494902</v>
      </c>
      <c r="R1477" s="173">
        <f t="shared" si="371"/>
        <v>941.87726290922978</v>
      </c>
      <c r="S1477" s="173">
        <f t="shared" si="374"/>
        <v>217.35629144059146</v>
      </c>
      <c r="T1477" s="111"/>
      <c r="U1477" s="32">
        <f t="shared" si="372"/>
        <v>0</v>
      </c>
      <c r="V1477" s="280">
        <v>2</v>
      </c>
      <c r="W1477" s="137"/>
      <c r="X1477" s="215"/>
      <c r="Y1477" s="294">
        <v>46905</v>
      </c>
      <c r="Z1477" s="151"/>
    </row>
    <row r="1478" spans="1:26" s="46" customFormat="1" ht="12.75" customHeight="1">
      <c r="A1478" s="309" t="s">
        <v>2542</v>
      </c>
      <c r="B1478" s="314"/>
      <c r="C1478" s="314">
        <v>1022417</v>
      </c>
      <c r="D1478" s="272">
        <v>5949471392557</v>
      </c>
      <c r="E1478" s="272">
        <v>5949471392557</v>
      </c>
      <c r="F1478" s="318">
        <v>2106909200</v>
      </c>
      <c r="G1478" s="91" t="s">
        <v>719</v>
      </c>
      <c r="H1478" s="8" t="s">
        <v>243</v>
      </c>
      <c r="I1478" s="60" t="s">
        <v>738</v>
      </c>
      <c r="J1478" s="144" t="s">
        <v>580</v>
      </c>
      <c r="K1478" s="147" t="s">
        <v>987</v>
      </c>
      <c r="L1478" s="15"/>
      <c r="M1478" s="206">
        <v>25.919634075754225</v>
      </c>
      <c r="N1478" s="289"/>
      <c r="O1478" s="197">
        <f t="shared" si="368"/>
        <v>1098.9924848119792</v>
      </c>
      <c r="P1478" s="174">
        <v>1.25</v>
      </c>
      <c r="Q1478" s="174">
        <f t="shared" si="373"/>
        <v>25.919634075754225</v>
      </c>
      <c r="R1478" s="173">
        <f t="shared" si="371"/>
        <v>1373.740606014974</v>
      </c>
      <c r="S1478" s="173">
        <f t="shared" si="374"/>
        <v>274.74812120299475</v>
      </c>
      <c r="T1478" s="111"/>
      <c r="U1478" s="32">
        <f t="shared" si="372"/>
        <v>0</v>
      </c>
      <c r="V1478" s="280"/>
      <c r="W1478" s="137"/>
      <c r="X1478" s="215"/>
      <c r="Y1478" s="294"/>
      <c r="Z1478" s="151"/>
    </row>
    <row r="1479" spans="1:26" s="46" customFormat="1" ht="12.75" customHeight="1">
      <c r="A1479" s="309" t="s">
        <v>2543</v>
      </c>
      <c r="B1479" s="314"/>
      <c r="C1479" s="314">
        <v>1022418</v>
      </c>
      <c r="D1479" s="311">
        <v>5940541550105</v>
      </c>
      <c r="E1479" s="318">
        <v>5940541550105</v>
      </c>
      <c r="F1479" s="318">
        <v>2106909200</v>
      </c>
      <c r="G1479" s="91" t="s">
        <v>719</v>
      </c>
      <c r="H1479" s="8" t="s">
        <v>243</v>
      </c>
      <c r="I1479" s="60" t="s">
        <v>738</v>
      </c>
      <c r="J1479" s="104" t="s">
        <v>739</v>
      </c>
      <c r="K1479" s="5" t="s">
        <v>723</v>
      </c>
      <c r="L1479" s="15"/>
      <c r="M1479" s="206">
        <v>25.919634075754225</v>
      </c>
      <c r="N1479" s="73"/>
      <c r="O1479" s="197">
        <f t="shared" si="368"/>
        <v>1098.9924848119792</v>
      </c>
      <c r="P1479" s="174">
        <v>1.25</v>
      </c>
      <c r="Q1479" s="174">
        <f t="shared" si="373"/>
        <v>25.919634075754225</v>
      </c>
      <c r="R1479" s="173">
        <f t="shared" si="371"/>
        <v>1373.740606014974</v>
      </c>
      <c r="S1479" s="173">
        <f t="shared" si="374"/>
        <v>274.74812120299475</v>
      </c>
      <c r="T1479" s="111"/>
      <c r="U1479" s="32">
        <f t="shared" si="372"/>
        <v>0</v>
      </c>
      <c r="V1479" s="280">
        <v>2</v>
      </c>
      <c r="W1479" s="137"/>
      <c r="X1479" s="215"/>
      <c r="Y1479" s="294">
        <v>46692</v>
      </c>
      <c r="Z1479" s="151"/>
    </row>
    <row r="1480" spans="1:26" s="46" customFormat="1" ht="12.75" customHeight="1">
      <c r="A1480" s="309" t="s">
        <v>2544</v>
      </c>
      <c r="B1480" s="314"/>
      <c r="C1480" s="314">
        <v>1022419</v>
      </c>
      <c r="D1480" s="272">
        <v>5940541550136</v>
      </c>
      <c r="E1480" s="272">
        <v>5940541550136</v>
      </c>
      <c r="F1480" s="318">
        <v>2106909200</v>
      </c>
      <c r="G1480" s="91" t="s">
        <v>719</v>
      </c>
      <c r="H1480" s="8" t="s">
        <v>243</v>
      </c>
      <c r="I1480" s="60" t="s">
        <v>738</v>
      </c>
      <c r="J1480" s="104" t="s">
        <v>739</v>
      </c>
      <c r="K1480" s="5" t="s">
        <v>838</v>
      </c>
      <c r="L1480" s="15"/>
      <c r="M1480" s="206">
        <v>25.919634075754225</v>
      </c>
      <c r="N1480" s="73"/>
      <c r="O1480" s="197">
        <f t="shared" si="368"/>
        <v>1098.9924848119792</v>
      </c>
      <c r="P1480" s="174">
        <v>1.25</v>
      </c>
      <c r="Q1480" s="174">
        <f t="shared" si="373"/>
        <v>25.919634075754225</v>
      </c>
      <c r="R1480" s="173">
        <f t="shared" si="371"/>
        <v>1373.740606014974</v>
      </c>
      <c r="S1480" s="173">
        <f t="shared" si="374"/>
        <v>274.74812120299475</v>
      </c>
      <c r="T1480" s="111"/>
      <c r="U1480" s="32">
        <f t="shared" si="372"/>
        <v>0</v>
      </c>
      <c r="V1480" s="280"/>
      <c r="W1480" s="137"/>
      <c r="X1480" s="215"/>
      <c r="Y1480" s="294"/>
      <c r="Z1480" s="151"/>
    </row>
    <row r="1481" spans="1:26" s="46" customFormat="1" ht="12.75" customHeight="1">
      <c r="A1481" s="309" t="s">
        <v>2545</v>
      </c>
      <c r="B1481" s="314"/>
      <c r="C1481" s="314">
        <v>1022420</v>
      </c>
      <c r="D1481" s="311">
        <v>5402975089922</v>
      </c>
      <c r="E1481" s="318">
        <v>5402975089922</v>
      </c>
      <c r="F1481" s="318">
        <v>2106909200</v>
      </c>
      <c r="G1481" s="91" t="s">
        <v>719</v>
      </c>
      <c r="H1481" s="8" t="s">
        <v>243</v>
      </c>
      <c r="I1481" s="60" t="s">
        <v>738</v>
      </c>
      <c r="J1481" s="104" t="s">
        <v>739</v>
      </c>
      <c r="K1481" s="5" t="s">
        <v>266</v>
      </c>
      <c r="L1481" s="15"/>
      <c r="M1481" s="206">
        <v>25.919634075754225</v>
      </c>
      <c r="N1481" s="73"/>
      <c r="O1481" s="197">
        <f t="shared" si="368"/>
        <v>1098.9924848119792</v>
      </c>
      <c r="P1481" s="174">
        <v>1.25</v>
      </c>
      <c r="Q1481" s="174">
        <f t="shared" si="373"/>
        <v>25.919634075754225</v>
      </c>
      <c r="R1481" s="173">
        <f t="shared" si="371"/>
        <v>1373.740606014974</v>
      </c>
      <c r="S1481" s="173">
        <f t="shared" si="374"/>
        <v>274.74812120299475</v>
      </c>
      <c r="T1481" s="111"/>
      <c r="U1481" s="32">
        <f t="shared" si="372"/>
        <v>0</v>
      </c>
      <c r="V1481" s="280"/>
      <c r="W1481" s="137"/>
      <c r="X1481" s="215"/>
      <c r="Y1481" s="294"/>
      <c r="Z1481" s="151"/>
    </row>
    <row r="1482" spans="1:26" s="46" customFormat="1" ht="12.75" customHeight="1">
      <c r="A1482" s="309" t="s">
        <v>2546</v>
      </c>
      <c r="B1482" s="314"/>
      <c r="C1482" s="314"/>
      <c r="D1482" s="311">
        <v>5940541550129</v>
      </c>
      <c r="E1482" s="318">
        <v>5940541550129</v>
      </c>
      <c r="F1482" s="318">
        <v>2106909200</v>
      </c>
      <c r="G1482" s="91" t="s">
        <v>719</v>
      </c>
      <c r="H1482" s="8" t="s">
        <v>243</v>
      </c>
      <c r="I1482" s="60" t="s">
        <v>738</v>
      </c>
      <c r="J1482" s="104" t="s">
        <v>739</v>
      </c>
      <c r="K1482" s="5" t="s">
        <v>740</v>
      </c>
      <c r="L1482" s="15"/>
      <c r="M1482" s="206">
        <v>25.919634075754225</v>
      </c>
      <c r="N1482" s="73"/>
      <c r="O1482" s="197">
        <f t="shared" si="368"/>
        <v>1098.9924848119792</v>
      </c>
      <c r="P1482" s="174">
        <v>1.25</v>
      </c>
      <c r="Q1482" s="174">
        <f t="shared" si="373"/>
        <v>25.919634075754225</v>
      </c>
      <c r="R1482" s="173">
        <f t="shared" si="371"/>
        <v>1373.740606014974</v>
      </c>
      <c r="S1482" s="173">
        <f t="shared" si="374"/>
        <v>274.74812120299475</v>
      </c>
      <c r="T1482" s="111"/>
      <c r="U1482" s="32">
        <f t="shared" si="372"/>
        <v>0</v>
      </c>
      <c r="V1482" s="280"/>
      <c r="W1482" s="137"/>
      <c r="X1482" s="215"/>
      <c r="Y1482" s="294"/>
      <c r="Z1482" s="151"/>
    </row>
    <row r="1483" spans="1:26" s="46" customFormat="1" ht="12.75" customHeight="1">
      <c r="A1483" s="309" t="s">
        <v>2547</v>
      </c>
      <c r="B1483" s="314"/>
      <c r="C1483" s="314"/>
      <c r="D1483" s="272">
        <v>5940541550143</v>
      </c>
      <c r="E1483" s="272">
        <v>5940541550143</v>
      </c>
      <c r="F1483" s="318">
        <v>2106909200</v>
      </c>
      <c r="G1483" s="91" t="s">
        <v>719</v>
      </c>
      <c r="H1483" s="8" t="s">
        <v>243</v>
      </c>
      <c r="I1483" s="60" t="s">
        <v>1335</v>
      </c>
      <c r="J1483" s="104" t="s">
        <v>580</v>
      </c>
      <c r="K1483" s="5" t="s">
        <v>987</v>
      </c>
      <c r="L1483" s="15"/>
      <c r="M1483" s="206">
        <v>25.919634075754225</v>
      </c>
      <c r="N1483" s="73"/>
      <c r="O1483" s="197">
        <f t="shared" si="368"/>
        <v>1098.9924848119792</v>
      </c>
      <c r="P1483" s="174">
        <v>1.25</v>
      </c>
      <c r="Q1483" s="174">
        <f>M1483*0.8*P1483</f>
        <v>25.919634075754225</v>
      </c>
      <c r="R1483" s="173">
        <f t="shared" si="371"/>
        <v>1373.740606014974</v>
      </c>
      <c r="S1483" s="173">
        <f>R1483-O1483</f>
        <v>274.74812120299475</v>
      </c>
      <c r="T1483" s="111"/>
      <c r="U1483" s="32">
        <f t="shared" si="372"/>
        <v>0</v>
      </c>
      <c r="V1483" s="280"/>
      <c r="W1483" s="137"/>
      <c r="X1483" s="215"/>
      <c r="Y1483" s="294"/>
      <c r="Z1483" s="151"/>
    </row>
    <row r="1484" spans="1:26" s="46" customFormat="1" ht="12.75" customHeight="1">
      <c r="A1484" s="309" t="s">
        <v>2548</v>
      </c>
      <c r="B1484" s="314"/>
      <c r="C1484" s="314"/>
      <c r="D1484" s="272">
        <v>5940541550112</v>
      </c>
      <c r="E1484" s="272">
        <v>5940541550112</v>
      </c>
      <c r="F1484" s="318">
        <v>2106909200</v>
      </c>
      <c r="G1484" s="91" t="s">
        <v>719</v>
      </c>
      <c r="H1484" s="79" t="s">
        <v>243</v>
      </c>
      <c r="I1484" s="60" t="s">
        <v>1335</v>
      </c>
      <c r="J1484" s="104" t="s">
        <v>580</v>
      </c>
      <c r="K1484" s="5" t="s">
        <v>845</v>
      </c>
      <c r="L1484" s="15"/>
      <c r="M1484" s="206">
        <v>25.919634075754225</v>
      </c>
      <c r="N1484" s="73"/>
      <c r="O1484" s="197">
        <f t="shared" si="368"/>
        <v>1098.9924848119792</v>
      </c>
      <c r="P1484" s="174">
        <v>1.25</v>
      </c>
      <c r="Q1484" s="174">
        <f>M1484*0.8*P1484</f>
        <v>25.919634075754225</v>
      </c>
      <c r="R1484" s="173">
        <f t="shared" si="371"/>
        <v>1373.740606014974</v>
      </c>
      <c r="S1484" s="173">
        <f>R1484-O1484</f>
        <v>274.74812120299475</v>
      </c>
      <c r="T1484" s="111"/>
      <c r="U1484" s="32">
        <f t="shared" si="372"/>
        <v>0</v>
      </c>
      <c r="V1484" s="280"/>
      <c r="W1484" s="137"/>
      <c r="X1484" s="215"/>
      <c r="Y1484" s="294"/>
      <c r="Z1484" s="151"/>
    </row>
    <row r="1485" spans="1:26" s="46" customFormat="1" ht="12.75" customHeight="1">
      <c r="A1485" s="309" t="s">
        <v>2549</v>
      </c>
      <c r="B1485" s="314"/>
      <c r="C1485" s="314"/>
      <c r="D1485" s="272">
        <v>5949471392533</v>
      </c>
      <c r="E1485" s="272">
        <v>5949471392533</v>
      </c>
      <c r="F1485" s="318">
        <v>2106909200</v>
      </c>
      <c r="G1485" s="91" t="s">
        <v>719</v>
      </c>
      <c r="H1485" s="8" t="s">
        <v>243</v>
      </c>
      <c r="I1485" s="60" t="s">
        <v>843</v>
      </c>
      <c r="J1485" s="104" t="s">
        <v>844</v>
      </c>
      <c r="K1485" s="5" t="s">
        <v>845</v>
      </c>
      <c r="L1485" s="15"/>
      <c r="M1485" s="206">
        <v>1.324781297205216</v>
      </c>
      <c r="N1485" s="73"/>
      <c r="O1485" s="197">
        <f t="shared" ref="O1485:O1548" si="375">(M1485+M1485*N1485)*$Y$3*(1-$Y$2/100)</f>
        <v>56.170727001501156</v>
      </c>
      <c r="P1485" s="174">
        <v>1.5</v>
      </c>
      <c r="Q1485" s="174">
        <f t="shared" si="373"/>
        <v>1.5897375566462593</v>
      </c>
      <c r="R1485" s="173">
        <f t="shared" si="371"/>
        <v>84.256090502251737</v>
      </c>
      <c r="S1485" s="173">
        <f t="shared" si="374"/>
        <v>28.085363500750582</v>
      </c>
      <c r="T1485" s="111"/>
      <c r="U1485" s="32">
        <f t="shared" si="372"/>
        <v>0</v>
      </c>
      <c r="V1485" s="280"/>
      <c r="W1485" s="134" t="s">
        <v>250</v>
      </c>
      <c r="X1485" s="215"/>
      <c r="Y1485" s="294"/>
      <c r="Z1485" s="151"/>
    </row>
    <row r="1486" spans="1:26" s="46" customFormat="1" ht="12.75" customHeight="1">
      <c r="A1486" s="309" t="s">
        <v>2550</v>
      </c>
      <c r="B1486" s="314">
        <v>80996992</v>
      </c>
      <c r="C1486" s="314">
        <v>999113</v>
      </c>
      <c r="D1486" s="311">
        <v>5940541550396</v>
      </c>
      <c r="E1486" s="318">
        <v>5940541550396</v>
      </c>
      <c r="F1486" s="318">
        <v>2106905900</v>
      </c>
      <c r="G1486" s="91" t="s">
        <v>719</v>
      </c>
      <c r="H1486" s="8" t="s">
        <v>243</v>
      </c>
      <c r="I1486" s="60" t="s">
        <v>741</v>
      </c>
      <c r="J1486" s="104" t="s">
        <v>881</v>
      </c>
      <c r="K1486" s="5" t="s">
        <v>258</v>
      </c>
      <c r="L1486" s="15">
        <v>12</v>
      </c>
      <c r="M1486" s="206">
        <v>1.2253944650193174</v>
      </c>
      <c r="N1486" s="289"/>
      <c r="O1486" s="197">
        <f t="shared" si="375"/>
        <v>51.956725316819053</v>
      </c>
      <c r="P1486" s="174">
        <v>1.5</v>
      </c>
      <c r="Q1486" s="174">
        <f t="shared" si="373"/>
        <v>1.470473358023181</v>
      </c>
      <c r="R1486" s="173">
        <f t="shared" si="371"/>
        <v>77.935087975228598</v>
      </c>
      <c r="S1486" s="173">
        <f t="shared" si="374"/>
        <v>25.978362658409544</v>
      </c>
      <c r="T1486" s="111"/>
      <c r="U1486" s="32">
        <f t="shared" si="372"/>
        <v>0</v>
      </c>
      <c r="V1486" s="280"/>
      <c r="W1486" s="154" t="s">
        <v>255</v>
      </c>
      <c r="X1486" s="215"/>
      <c r="Y1486" s="20"/>
      <c r="Z1486" s="151"/>
    </row>
    <row r="1487" spans="1:26" ht="12.75" customHeight="1">
      <c r="A1487" s="309" t="s">
        <v>2551</v>
      </c>
      <c r="B1487" s="310"/>
      <c r="C1487" s="310">
        <v>1022421</v>
      </c>
      <c r="D1487" s="272">
        <v>5940541550389</v>
      </c>
      <c r="E1487" s="272">
        <v>5940541550389</v>
      </c>
      <c r="F1487" s="318">
        <v>2106909200</v>
      </c>
      <c r="G1487" s="91" t="s">
        <v>719</v>
      </c>
      <c r="H1487" s="8" t="s">
        <v>243</v>
      </c>
      <c r="I1487" s="60" t="s">
        <v>1376</v>
      </c>
      <c r="J1487" s="106" t="s">
        <v>591</v>
      </c>
      <c r="K1487" s="5" t="s">
        <v>1365</v>
      </c>
      <c r="L1487" s="15"/>
      <c r="M1487" s="206">
        <v>18.623737076653036</v>
      </c>
      <c r="N1487" s="73"/>
      <c r="O1487" s="197">
        <f t="shared" si="375"/>
        <v>789.64645205008878</v>
      </c>
      <c r="P1487" s="174">
        <v>1.3</v>
      </c>
      <c r="Q1487" s="174">
        <f>M1487*0.8*P1487</f>
        <v>19.368686559719158</v>
      </c>
      <c r="R1487" s="173">
        <f t="shared" si="371"/>
        <v>1026.5403876651153</v>
      </c>
      <c r="S1487" s="173">
        <f>R1487-O1487</f>
        <v>236.89393561502652</v>
      </c>
      <c r="T1487" s="111"/>
      <c r="U1487" s="32">
        <f t="shared" si="372"/>
        <v>0</v>
      </c>
      <c r="V1487" s="280">
        <v>2</v>
      </c>
      <c r="W1487" s="137"/>
      <c r="X1487" s="274"/>
      <c r="Y1487" s="294">
        <v>46784</v>
      </c>
      <c r="Z1487" s="151"/>
    </row>
    <row r="1488" spans="1:26" s="46" customFormat="1" ht="12.75" customHeight="1">
      <c r="A1488" s="309" t="s">
        <v>2552</v>
      </c>
      <c r="B1488" s="310">
        <v>81137434</v>
      </c>
      <c r="C1488" s="314">
        <v>1022422</v>
      </c>
      <c r="D1488" s="311">
        <v>5949471392205</v>
      </c>
      <c r="E1488" s="318">
        <v>5949471392205</v>
      </c>
      <c r="F1488" s="318">
        <v>2106909200</v>
      </c>
      <c r="G1488" s="91" t="s">
        <v>719</v>
      </c>
      <c r="H1488" s="8" t="s">
        <v>243</v>
      </c>
      <c r="I1488" s="60" t="s">
        <v>3097</v>
      </c>
      <c r="J1488" s="104" t="s">
        <v>580</v>
      </c>
      <c r="K1488" s="5" t="s">
        <v>1299</v>
      </c>
      <c r="L1488" s="15"/>
      <c r="M1488" s="206">
        <v>25.727636786304199</v>
      </c>
      <c r="N1488" s="73"/>
      <c r="O1488" s="197">
        <f t="shared" si="375"/>
        <v>1090.851799739298</v>
      </c>
      <c r="P1488" s="174">
        <v>1.25</v>
      </c>
      <c r="Q1488" s="174">
        <f t="shared" ref="Q1488:Q1496" si="376">M1488*0.8*P1488</f>
        <v>25.727636786304199</v>
      </c>
      <c r="R1488" s="173">
        <f t="shared" si="371"/>
        <v>1363.5647496741226</v>
      </c>
      <c r="S1488" s="173">
        <f t="shared" ref="S1488:S1496" si="377">R1488-O1488</f>
        <v>272.71294993482456</v>
      </c>
      <c r="T1488" s="111"/>
      <c r="U1488" s="32">
        <f t="shared" si="372"/>
        <v>0</v>
      </c>
      <c r="V1488" s="280"/>
      <c r="W1488" s="137"/>
      <c r="X1488" s="215"/>
      <c r="Y1488" s="294"/>
      <c r="Z1488" s="151"/>
    </row>
    <row r="1489" spans="1:26" s="46" customFormat="1" ht="12.75" customHeight="1">
      <c r="A1489" s="309" t="s">
        <v>2553</v>
      </c>
      <c r="B1489" s="310">
        <v>81137435</v>
      </c>
      <c r="C1489" s="314">
        <v>1022406</v>
      </c>
      <c r="D1489" s="311">
        <v>5949471392229</v>
      </c>
      <c r="E1489" s="318">
        <v>5949471392229</v>
      </c>
      <c r="F1489" s="318">
        <v>2106909200</v>
      </c>
      <c r="G1489" s="91" t="s">
        <v>719</v>
      </c>
      <c r="H1489" s="8" t="s">
        <v>243</v>
      </c>
      <c r="I1489" s="60" t="s">
        <v>3097</v>
      </c>
      <c r="J1489" s="104" t="s">
        <v>580</v>
      </c>
      <c r="K1489" s="5" t="s">
        <v>1300</v>
      </c>
      <c r="L1489" s="15"/>
      <c r="M1489" s="206">
        <v>25.727636786304199</v>
      </c>
      <c r="N1489" s="73"/>
      <c r="O1489" s="197">
        <f t="shared" si="375"/>
        <v>1090.851799739298</v>
      </c>
      <c r="P1489" s="174">
        <v>1.25</v>
      </c>
      <c r="Q1489" s="174">
        <f t="shared" si="376"/>
        <v>25.727636786304199</v>
      </c>
      <c r="R1489" s="173">
        <f t="shared" si="371"/>
        <v>1363.5647496741226</v>
      </c>
      <c r="S1489" s="173">
        <f t="shared" si="377"/>
        <v>272.71294993482456</v>
      </c>
      <c r="T1489" s="111"/>
      <c r="U1489" s="32">
        <f t="shared" si="372"/>
        <v>0</v>
      </c>
      <c r="V1489" s="280"/>
      <c r="W1489" s="137"/>
      <c r="X1489" s="215"/>
      <c r="Y1489" s="294"/>
      <c r="Z1489" s="151"/>
    </row>
    <row r="1490" spans="1:26" s="46" customFormat="1" ht="12.75" customHeight="1">
      <c r="A1490" s="309" t="s">
        <v>2554</v>
      </c>
      <c r="B1490" s="310">
        <v>81137436</v>
      </c>
      <c r="C1490" s="314">
        <v>1022424</v>
      </c>
      <c r="D1490" s="311">
        <v>5949471392212</v>
      </c>
      <c r="E1490" s="318">
        <v>5949471392212</v>
      </c>
      <c r="F1490" s="318">
        <v>2106909200</v>
      </c>
      <c r="G1490" s="91" t="s">
        <v>719</v>
      </c>
      <c r="H1490" s="8" t="s">
        <v>243</v>
      </c>
      <c r="I1490" s="60" t="s">
        <v>3097</v>
      </c>
      <c r="J1490" s="104" t="s">
        <v>580</v>
      </c>
      <c r="K1490" s="5" t="s">
        <v>1301</v>
      </c>
      <c r="L1490" s="15"/>
      <c r="M1490" s="206">
        <v>25.727636786304199</v>
      </c>
      <c r="N1490" s="73"/>
      <c r="O1490" s="197">
        <f t="shared" si="375"/>
        <v>1090.851799739298</v>
      </c>
      <c r="P1490" s="174">
        <v>1.25</v>
      </c>
      <c r="Q1490" s="174">
        <f t="shared" si="376"/>
        <v>25.727636786304199</v>
      </c>
      <c r="R1490" s="173">
        <f t="shared" si="371"/>
        <v>1363.5647496741226</v>
      </c>
      <c r="S1490" s="173">
        <f t="shared" si="377"/>
        <v>272.71294993482456</v>
      </c>
      <c r="T1490" s="111"/>
      <c r="U1490" s="32">
        <f t="shared" si="372"/>
        <v>0</v>
      </c>
      <c r="V1490" s="280"/>
      <c r="W1490" s="137"/>
      <c r="X1490" s="215"/>
      <c r="Y1490" s="294"/>
      <c r="Z1490" s="151"/>
    </row>
    <row r="1491" spans="1:26" s="46" customFormat="1" ht="12.75" customHeight="1">
      <c r="A1491" s="309" t="s">
        <v>2555</v>
      </c>
      <c r="B1491" s="310"/>
      <c r="C1491" s="314">
        <v>1022425</v>
      </c>
      <c r="D1491" s="311">
        <v>5949471392236</v>
      </c>
      <c r="E1491" s="318">
        <v>5949471392236</v>
      </c>
      <c r="F1491" s="318">
        <v>2106909200</v>
      </c>
      <c r="G1491" s="91" t="s">
        <v>719</v>
      </c>
      <c r="H1491" s="8" t="s">
        <v>243</v>
      </c>
      <c r="I1491" s="60" t="s">
        <v>3097</v>
      </c>
      <c r="J1491" s="104" t="s">
        <v>580</v>
      </c>
      <c r="K1491" s="5" t="s">
        <v>1302</v>
      </c>
      <c r="L1491" s="15"/>
      <c r="M1491" s="206">
        <v>25.727636786304199</v>
      </c>
      <c r="N1491" s="289"/>
      <c r="O1491" s="197">
        <f t="shared" si="375"/>
        <v>1090.851799739298</v>
      </c>
      <c r="P1491" s="174">
        <v>1.25</v>
      </c>
      <c r="Q1491" s="174">
        <f t="shared" si="376"/>
        <v>25.727636786304199</v>
      </c>
      <c r="R1491" s="173">
        <f t="shared" si="371"/>
        <v>1363.5647496741226</v>
      </c>
      <c r="S1491" s="173">
        <f t="shared" si="377"/>
        <v>272.71294993482456</v>
      </c>
      <c r="T1491" s="111"/>
      <c r="U1491" s="32">
        <f t="shared" si="372"/>
        <v>0</v>
      </c>
      <c r="V1491" s="280"/>
      <c r="W1491" s="137"/>
      <c r="X1491" s="215"/>
      <c r="Y1491" s="20"/>
      <c r="Z1491" s="151"/>
    </row>
    <row r="1492" spans="1:26" s="46" customFormat="1" ht="12.75" customHeight="1">
      <c r="A1492" s="309" t="s">
        <v>2556</v>
      </c>
      <c r="B1492" s="310">
        <v>81255678</v>
      </c>
      <c r="C1492" s="314">
        <v>1022426</v>
      </c>
      <c r="D1492" s="311">
        <v>5949471392243</v>
      </c>
      <c r="E1492" s="318">
        <v>5949471392243</v>
      </c>
      <c r="F1492" s="318">
        <v>2106909200</v>
      </c>
      <c r="G1492" s="91" t="s">
        <v>719</v>
      </c>
      <c r="H1492" s="8" t="s">
        <v>243</v>
      </c>
      <c r="I1492" s="60" t="s">
        <v>3097</v>
      </c>
      <c r="J1492" s="104" t="s">
        <v>580</v>
      </c>
      <c r="K1492" s="5" t="s">
        <v>1303</v>
      </c>
      <c r="L1492" s="15"/>
      <c r="M1492" s="206">
        <v>25.727636786304199</v>
      </c>
      <c r="N1492" s="73"/>
      <c r="O1492" s="197">
        <f t="shared" si="375"/>
        <v>1090.851799739298</v>
      </c>
      <c r="P1492" s="174">
        <v>1.25</v>
      </c>
      <c r="Q1492" s="174">
        <f t="shared" si="376"/>
        <v>25.727636786304199</v>
      </c>
      <c r="R1492" s="173">
        <f t="shared" si="371"/>
        <v>1363.5647496741226</v>
      </c>
      <c r="S1492" s="173">
        <f t="shared" si="377"/>
        <v>272.71294993482456</v>
      </c>
      <c r="T1492" s="111"/>
      <c r="U1492" s="32">
        <f t="shared" si="372"/>
        <v>0</v>
      </c>
      <c r="V1492" s="280"/>
      <c r="W1492" s="137"/>
      <c r="X1492" s="215"/>
      <c r="Y1492" s="294"/>
      <c r="Z1492" s="151"/>
    </row>
    <row r="1493" spans="1:26" s="46" customFormat="1" ht="12.75" customHeight="1">
      <c r="A1493" s="309" t="s">
        <v>2557</v>
      </c>
      <c r="B1493" s="310">
        <v>81255679</v>
      </c>
      <c r="C1493" s="314">
        <v>1022427</v>
      </c>
      <c r="D1493" s="311">
        <v>5949471392328</v>
      </c>
      <c r="E1493" s="318">
        <v>5949471392328</v>
      </c>
      <c r="F1493" s="318">
        <v>2106909200</v>
      </c>
      <c r="G1493" s="91" t="s">
        <v>719</v>
      </c>
      <c r="H1493" s="8" t="s">
        <v>243</v>
      </c>
      <c r="I1493" s="60" t="s">
        <v>3097</v>
      </c>
      <c r="J1493" s="104" t="s">
        <v>580</v>
      </c>
      <c r="K1493" s="5" t="s">
        <v>1155</v>
      </c>
      <c r="L1493" s="15"/>
      <c r="M1493" s="206">
        <v>25.727636786304199</v>
      </c>
      <c r="N1493" s="73"/>
      <c r="O1493" s="197">
        <f t="shared" si="375"/>
        <v>1090.851799739298</v>
      </c>
      <c r="P1493" s="174">
        <v>1.25</v>
      </c>
      <c r="Q1493" s="174">
        <f t="shared" si="376"/>
        <v>25.727636786304199</v>
      </c>
      <c r="R1493" s="173">
        <f t="shared" si="371"/>
        <v>1363.5647496741226</v>
      </c>
      <c r="S1493" s="173">
        <f t="shared" si="377"/>
        <v>272.71294993482456</v>
      </c>
      <c r="T1493" s="111"/>
      <c r="U1493" s="32">
        <f t="shared" si="372"/>
        <v>0</v>
      </c>
      <c r="V1493" s="280"/>
      <c r="W1493" s="137"/>
      <c r="X1493" s="215"/>
      <c r="Y1493" s="294"/>
      <c r="Z1493" s="151"/>
    </row>
    <row r="1494" spans="1:26" s="46" customFormat="1" ht="12.75" customHeight="1">
      <c r="A1494" s="309" t="s">
        <v>2558</v>
      </c>
      <c r="B1494" s="314"/>
      <c r="C1494" s="314">
        <v>1022428</v>
      </c>
      <c r="D1494" s="311">
        <v>5949471392250</v>
      </c>
      <c r="E1494" s="318">
        <v>5949471392250</v>
      </c>
      <c r="F1494" s="318">
        <v>2106909200</v>
      </c>
      <c r="G1494" s="91" t="s">
        <v>719</v>
      </c>
      <c r="H1494" s="8" t="s">
        <v>243</v>
      </c>
      <c r="I1494" s="60" t="s">
        <v>3097</v>
      </c>
      <c r="J1494" s="104" t="s">
        <v>580</v>
      </c>
      <c r="K1494" s="5" t="s">
        <v>1304</v>
      </c>
      <c r="L1494" s="15"/>
      <c r="M1494" s="206">
        <v>25.727636786304199</v>
      </c>
      <c r="N1494" s="73"/>
      <c r="O1494" s="197">
        <f t="shared" si="375"/>
        <v>1090.851799739298</v>
      </c>
      <c r="P1494" s="174">
        <v>1.25</v>
      </c>
      <c r="Q1494" s="174">
        <f t="shared" si="376"/>
        <v>25.727636786304199</v>
      </c>
      <c r="R1494" s="173">
        <f t="shared" si="371"/>
        <v>1363.5647496741226</v>
      </c>
      <c r="S1494" s="173">
        <f t="shared" si="377"/>
        <v>272.71294993482456</v>
      </c>
      <c r="T1494" s="111"/>
      <c r="U1494" s="32">
        <f t="shared" si="372"/>
        <v>0</v>
      </c>
      <c r="V1494" s="280"/>
      <c r="W1494" s="137"/>
      <c r="X1494" s="215"/>
      <c r="Y1494" s="294"/>
      <c r="Z1494" s="151"/>
    </row>
    <row r="1495" spans="1:26" s="46" customFormat="1" ht="12.75" customHeight="1">
      <c r="A1495" s="309" t="s">
        <v>2559</v>
      </c>
      <c r="B1495" s="314"/>
      <c r="C1495" s="314">
        <v>1022429</v>
      </c>
      <c r="D1495" s="311">
        <v>5949471392267</v>
      </c>
      <c r="E1495" s="318">
        <v>5949471392267</v>
      </c>
      <c r="F1495" s="318">
        <v>2106909200</v>
      </c>
      <c r="G1495" s="91" t="s">
        <v>719</v>
      </c>
      <c r="H1495" s="8" t="s">
        <v>243</v>
      </c>
      <c r="I1495" s="60" t="s">
        <v>3097</v>
      </c>
      <c r="J1495" s="104" t="s">
        <v>580</v>
      </c>
      <c r="K1495" s="5" t="s">
        <v>1305</v>
      </c>
      <c r="L1495" s="15"/>
      <c r="M1495" s="206">
        <v>25.727636786304199</v>
      </c>
      <c r="N1495" s="73"/>
      <c r="O1495" s="197">
        <f t="shared" si="375"/>
        <v>1090.851799739298</v>
      </c>
      <c r="P1495" s="174">
        <v>1.25</v>
      </c>
      <c r="Q1495" s="174">
        <f t="shared" si="376"/>
        <v>25.727636786304199</v>
      </c>
      <c r="R1495" s="173">
        <f t="shared" si="371"/>
        <v>1363.5647496741226</v>
      </c>
      <c r="S1495" s="173">
        <f t="shared" si="377"/>
        <v>272.71294993482456</v>
      </c>
      <c r="T1495" s="111"/>
      <c r="U1495" s="32">
        <f t="shared" si="372"/>
        <v>0</v>
      </c>
      <c r="V1495" s="280"/>
      <c r="W1495" s="137"/>
      <c r="X1495" s="215"/>
      <c r="Y1495" s="294"/>
      <c r="Z1495" s="151"/>
    </row>
    <row r="1496" spans="1:26" s="46" customFormat="1" ht="12.75" customHeight="1">
      <c r="A1496" s="309" t="s">
        <v>2560</v>
      </c>
      <c r="B1496" s="314"/>
      <c r="C1496" s="314"/>
      <c r="D1496" s="272">
        <v>5940541553960</v>
      </c>
      <c r="E1496" s="272">
        <v>5940541553960</v>
      </c>
      <c r="F1496" s="318">
        <v>2106905900</v>
      </c>
      <c r="G1496" s="91" t="s">
        <v>719</v>
      </c>
      <c r="H1496" s="8" t="s">
        <v>243</v>
      </c>
      <c r="I1496" s="60" t="s">
        <v>1309</v>
      </c>
      <c r="J1496" s="104" t="s">
        <v>612</v>
      </c>
      <c r="K1496" s="5" t="s">
        <v>1306</v>
      </c>
      <c r="L1496" s="15"/>
      <c r="M1496" s="206">
        <v>2.1740869540665315</v>
      </c>
      <c r="N1496" s="73"/>
      <c r="O1496" s="197">
        <f t="shared" si="375"/>
        <v>92.181286852420939</v>
      </c>
      <c r="P1496" s="174">
        <v>1.3</v>
      </c>
      <c r="Q1496" s="174">
        <f t="shared" si="376"/>
        <v>2.2610504322291929</v>
      </c>
      <c r="R1496" s="173">
        <f t="shared" si="371"/>
        <v>119.83567290814722</v>
      </c>
      <c r="S1496" s="173">
        <f t="shared" si="377"/>
        <v>27.654386055726278</v>
      </c>
      <c r="T1496" s="111"/>
      <c r="U1496" s="32">
        <f t="shared" si="372"/>
        <v>0</v>
      </c>
      <c r="V1496" s="280"/>
      <c r="W1496" s="134" t="s">
        <v>250</v>
      </c>
      <c r="X1496" s="215"/>
      <c r="Y1496" s="294"/>
      <c r="Z1496" s="151"/>
    </row>
    <row r="1497" spans="1:26" s="46" customFormat="1" ht="12.75" customHeight="1">
      <c r="A1497" s="309" t="s">
        <v>2561</v>
      </c>
      <c r="B1497" s="314"/>
      <c r="C1497" s="314">
        <v>1022430</v>
      </c>
      <c r="D1497" s="272">
        <v>5949471392359</v>
      </c>
      <c r="E1497" s="272">
        <v>5949471392359</v>
      </c>
      <c r="F1497" s="318">
        <v>2106909200</v>
      </c>
      <c r="G1497" s="91" t="s">
        <v>719</v>
      </c>
      <c r="H1497" s="8" t="s">
        <v>243</v>
      </c>
      <c r="I1497" s="60" t="s">
        <v>836</v>
      </c>
      <c r="J1497" s="104" t="s">
        <v>591</v>
      </c>
      <c r="K1497" s="5" t="s">
        <v>1251</v>
      </c>
      <c r="L1497" s="15"/>
      <c r="M1497" s="206">
        <v>21.119701839503442</v>
      </c>
      <c r="N1497" s="73"/>
      <c r="O1497" s="197">
        <f t="shared" si="375"/>
        <v>895.47535799494608</v>
      </c>
      <c r="P1497" s="174">
        <v>1.25</v>
      </c>
      <c r="Q1497" s="174">
        <f>M1497*0.8*P1497</f>
        <v>21.119701839503442</v>
      </c>
      <c r="R1497" s="173">
        <f t="shared" si="371"/>
        <v>1119.3441974936825</v>
      </c>
      <c r="S1497" s="173">
        <f>R1497-O1497</f>
        <v>223.86883949873641</v>
      </c>
      <c r="T1497" s="111"/>
      <c r="U1497" s="32">
        <f t="shared" si="372"/>
        <v>0</v>
      </c>
      <c r="V1497" s="280">
        <v>1</v>
      </c>
      <c r="W1497" s="137"/>
      <c r="X1497" s="215"/>
      <c r="Y1497" s="294">
        <v>46508</v>
      </c>
      <c r="Z1497" s="151"/>
    </row>
    <row r="1498" spans="1:26" s="46" customFormat="1" ht="12.75" customHeight="1">
      <c r="A1498" s="309" t="s">
        <v>2562</v>
      </c>
      <c r="B1498" s="314"/>
      <c r="C1498" s="314">
        <v>1022431</v>
      </c>
      <c r="D1498" s="272">
        <v>5949471392342</v>
      </c>
      <c r="E1498" s="272">
        <v>5949471392342</v>
      </c>
      <c r="F1498" s="318">
        <v>2106909200</v>
      </c>
      <c r="G1498" s="91" t="s">
        <v>719</v>
      </c>
      <c r="H1498" s="8" t="s">
        <v>243</v>
      </c>
      <c r="I1498" s="60" t="s">
        <v>836</v>
      </c>
      <c r="J1498" s="104" t="s">
        <v>591</v>
      </c>
      <c r="K1498" s="5" t="s">
        <v>828</v>
      </c>
      <c r="L1498" s="15"/>
      <c r="M1498" s="206">
        <v>21.119701839503442</v>
      </c>
      <c r="N1498" s="289"/>
      <c r="O1498" s="197">
        <f t="shared" si="375"/>
        <v>895.47535799494608</v>
      </c>
      <c r="P1498" s="174">
        <v>1.25</v>
      </c>
      <c r="Q1498" s="174">
        <f>M1498*0.8*P1498</f>
        <v>21.119701839503442</v>
      </c>
      <c r="R1498" s="173">
        <f t="shared" si="371"/>
        <v>1119.3441974936825</v>
      </c>
      <c r="S1498" s="173">
        <f>R1498-O1498</f>
        <v>223.86883949873641</v>
      </c>
      <c r="T1498" s="111"/>
      <c r="U1498" s="32">
        <f t="shared" si="372"/>
        <v>0</v>
      </c>
      <c r="V1498" s="280"/>
      <c r="W1498" s="137"/>
      <c r="X1498" s="215"/>
      <c r="Y1498" s="20"/>
      <c r="Z1498" s="151"/>
    </row>
    <row r="1499" spans="1:26" s="46" customFormat="1" ht="12.75" customHeight="1">
      <c r="A1499" s="309" t="s">
        <v>2563</v>
      </c>
      <c r="B1499" s="314"/>
      <c r="C1499" s="314">
        <v>1022432</v>
      </c>
      <c r="D1499" s="272">
        <v>5949471392335</v>
      </c>
      <c r="E1499" s="272">
        <v>5949471392335</v>
      </c>
      <c r="F1499" s="318">
        <v>2106909200</v>
      </c>
      <c r="G1499" s="91" t="s">
        <v>719</v>
      </c>
      <c r="H1499" s="8" t="s">
        <v>243</v>
      </c>
      <c r="I1499" s="60" t="s">
        <v>836</v>
      </c>
      <c r="J1499" s="104" t="s">
        <v>591</v>
      </c>
      <c r="K1499" s="5" t="s">
        <v>837</v>
      </c>
      <c r="L1499" s="15"/>
      <c r="M1499" s="206">
        <v>21.119701839503442</v>
      </c>
      <c r="N1499" s="289"/>
      <c r="O1499" s="197">
        <f t="shared" si="375"/>
        <v>895.47535799494608</v>
      </c>
      <c r="P1499" s="174">
        <v>1.25</v>
      </c>
      <c r="Q1499" s="174">
        <f>M1499*0.8*P1499</f>
        <v>21.119701839503442</v>
      </c>
      <c r="R1499" s="173">
        <f t="shared" si="371"/>
        <v>1119.3441974936825</v>
      </c>
      <c r="S1499" s="173">
        <f>R1499-O1499</f>
        <v>223.86883949873641</v>
      </c>
      <c r="T1499" s="111"/>
      <c r="U1499" s="32">
        <f t="shared" si="372"/>
        <v>0</v>
      </c>
      <c r="V1499" s="280"/>
      <c r="W1499" s="137"/>
      <c r="X1499" s="215"/>
      <c r="Y1499" s="20"/>
      <c r="Z1499" s="151"/>
    </row>
    <row r="1500" spans="1:26" ht="12.75" customHeight="1">
      <c r="A1500" s="309" t="s">
        <v>2564</v>
      </c>
      <c r="B1500" s="310"/>
      <c r="C1500" s="310">
        <v>1024440</v>
      </c>
      <c r="D1500" s="272">
        <v>5940541550303</v>
      </c>
      <c r="E1500" s="272">
        <v>5940541550303</v>
      </c>
      <c r="F1500" s="318">
        <v>2106909200</v>
      </c>
      <c r="G1500" s="91" t="s">
        <v>719</v>
      </c>
      <c r="H1500" s="79" t="s">
        <v>1104</v>
      </c>
      <c r="I1500" s="60" t="s">
        <v>1377</v>
      </c>
      <c r="J1500" s="106" t="s">
        <v>615</v>
      </c>
      <c r="K1500" s="5" t="s">
        <v>1366</v>
      </c>
      <c r="L1500" s="15"/>
      <c r="M1500" s="206">
        <v>18.239742497752971</v>
      </c>
      <c r="N1500" s="73"/>
      <c r="O1500" s="197">
        <f t="shared" si="375"/>
        <v>773.36508190472603</v>
      </c>
      <c r="P1500" s="174">
        <v>1.3</v>
      </c>
      <c r="Q1500" s="174">
        <f t="shared" ref="Q1500:Q1508" si="378">M1500*0.8*P1500</f>
        <v>18.969332197663089</v>
      </c>
      <c r="R1500" s="173">
        <f t="shared" si="371"/>
        <v>1005.3746064761438</v>
      </c>
      <c r="S1500" s="173">
        <f t="shared" ref="S1500:S1508" si="379">R1500-O1500</f>
        <v>232.00952457141773</v>
      </c>
      <c r="T1500" s="111"/>
      <c r="U1500" s="32">
        <f t="shared" si="372"/>
        <v>0</v>
      </c>
      <c r="V1500" s="280"/>
      <c r="W1500" s="137"/>
      <c r="X1500" s="274"/>
      <c r="Y1500" s="294"/>
      <c r="Z1500" s="151"/>
    </row>
    <row r="1501" spans="1:26" ht="12.75" customHeight="1">
      <c r="A1501" s="309" t="s">
        <v>2565</v>
      </c>
      <c r="B1501" s="310"/>
      <c r="C1501" s="310">
        <v>1024441</v>
      </c>
      <c r="D1501" s="272">
        <v>5940541550280</v>
      </c>
      <c r="E1501" s="272">
        <v>5940541550280</v>
      </c>
      <c r="F1501" s="318">
        <v>2106909200</v>
      </c>
      <c r="G1501" s="91" t="s">
        <v>719</v>
      </c>
      <c r="H1501" s="79" t="s">
        <v>1104</v>
      </c>
      <c r="I1501" s="60" t="s">
        <v>1377</v>
      </c>
      <c r="J1501" s="106" t="s">
        <v>615</v>
      </c>
      <c r="K1501" s="5" t="s">
        <v>1367</v>
      </c>
      <c r="L1501" s="15"/>
      <c r="M1501" s="206">
        <v>18.239742497752971</v>
      </c>
      <c r="N1501" s="73"/>
      <c r="O1501" s="197">
        <f t="shared" si="375"/>
        <v>773.36508190472603</v>
      </c>
      <c r="P1501" s="174">
        <v>1.3</v>
      </c>
      <c r="Q1501" s="174">
        <f t="shared" si="378"/>
        <v>18.969332197663089</v>
      </c>
      <c r="R1501" s="173">
        <f t="shared" si="371"/>
        <v>1005.3746064761438</v>
      </c>
      <c r="S1501" s="173">
        <f t="shared" si="379"/>
        <v>232.00952457141773</v>
      </c>
      <c r="T1501" s="111"/>
      <c r="U1501" s="32">
        <f t="shared" si="372"/>
        <v>0</v>
      </c>
      <c r="V1501" s="280"/>
      <c r="W1501" s="137"/>
      <c r="X1501" s="274"/>
      <c r="Y1501" s="294"/>
      <c r="Z1501" s="151"/>
    </row>
    <row r="1502" spans="1:26" ht="12.75" customHeight="1">
      <c r="A1502" s="309" t="s">
        <v>2566</v>
      </c>
      <c r="B1502" s="310"/>
      <c r="C1502" s="310">
        <v>1024442</v>
      </c>
      <c r="D1502" s="272">
        <v>5940541550334</v>
      </c>
      <c r="E1502" s="272">
        <v>5940541550334</v>
      </c>
      <c r="F1502" s="318">
        <v>2106909200</v>
      </c>
      <c r="G1502" s="91" t="s">
        <v>719</v>
      </c>
      <c r="H1502" s="79" t="s">
        <v>1104</v>
      </c>
      <c r="I1502" s="60" t="s">
        <v>1377</v>
      </c>
      <c r="J1502" s="106" t="s">
        <v>615</v>
      </c>
      <c r="K1502" s="5" t="s">
        <v>1368</v>
      </c>
      <c r="L1502" s="15"/>
      <c r="M1502" s="206">
        <v>18.239742497752971</v>
      </c>
      <c r="N1502" s="291">
        <v>-0.1</v>
      </c>
      <c r="O1502" s="197">
        <f t="shared" si="375"/>
        <v>696.02857371425341</v>
      </c>
      <c r="P1502" s="174">
        <v>1.3</v>
      </c>
      <c r="Q1502" s="174">
        <f t="shared" si="378"/>
        <v>18.969332197663089</v>
      </c>
      <c r="R1502" s="173">
        <f t="shared" si="371"/>
        <v>1005.3746064761438</v>
      </c>
      <c r="S1502" s="173">
        <f t="shared" si="379"/>
        <v>309.34603276189034</v>
      </c>
      <c r="T1502" s="111"/>
      <c r="U1502" s="32">
        <f t="shared" si="372"/>
        <v>0</v>
      </c>
      <c r="V1502" s="280">
        <v>1</v>
      </c>
      <c r="W1502" s="137"/>
      <c r="X1502" s="274"/>
      <c r="Y1502" s="292">
        <v>46357</v>
      </c>
      <c r="Z1502" s="151"/>
    </row>
    <row r="1503" spans="1:26" ht="12.75" customHeight="1">
      <c r="A1503" s="309" t="s">
        <v>2567</v>
      </c>
      <c r="B1503" s="310"/>
      <c r="C1503" s="310">
        <v>1024443</v>
      </c>
      <c r="D1503" s="272">
        <v>5940541550327</v>
      </c>
      <c r="E1503" s="272">
        <v>5940541550327</v>
      </c>
      <c r="F1503" s="318">
        <v>2106909200</v>
      </c>
      <c r="G1503" s="91" t="s">
        <v>719</v>
      </c>
      <c r="H1503" s="79" t="s">
        <v>1104</v>
      </c>
      <c r="I1503" s="60" t="s">
        <v>1377</v>
      </c>
      <c r="J1503" s="106" t="s">
        <v>615</v>
      </c>
      <c r="K1503" s="5" t="s">
        <v>1369</v>
      </c>
      <c r="L1503" s="15"/>
      <c r="M1503" s="206">
        <v>18.239742497752971</v>
      </c>
      <c r="N1503" s="289"/>
      <c r="O1503" s="197">
        <f t="shared" si="375"/>
        <v>773.36508190472603</v>
      </c>
      <c r="P1503" s="174">
        <v>1.3</v>
      </c>
      <c r="Q1503" s="174">
        <f t="shared" si="378"/>
        <v>18.969332197663089</v>
      </c>
      <c r="R1503" s="173">
        <f t="shared" si="371"/>
        <v>1005.3746064761438</v>
      </c>
      <c r="S1503" s="173">
        <f t="shared" si="379"/>
        <v>232.00952457141773</v>
      </c>
      <c r="T1503" s="111"/>
      <c r="U1503" s="32">
        <f t="shared" si="372"/>
        <v>0</v>
      </c>
      <c r="V1503" s="280"/>
      <c r="W1503" s="137"/>
      <c r="X1503" s="274"/>
      <c r="Y1503" s="20"/>
      <c r="Z1503" s="151"/>
    </row>
    <row r="1504" spans="1:26" ht="12.75" customHeight="1">
      <c r="A1504" s="309" t="s">
        <v>2568</v>
      </c>
      <c r="B1504" s="310"/>
      <c r="C1504" s="310">
        <v>1024444</v>
      </c>
      <c r="D1504" s="272">
        <v>5940541550297</v>
      </c>
      <c r="E1504" s="272">
        <v>5940541550297</v>
      </c>
      <c r="F1504" s="318">
        <v>2106909200</v>
      </c>
      <c r="G1504" s="91" t="s">
        <v>719</v>
      </c>
      <c r="H1504" s="79" t="s">
        <v>1104</v>
      </c>
      <c r="I1504" s="60" t="s">
        <v>1377</v>
      </c>
      <c r="J1504" s="106" t="s">
        <v>615</v>
      </c>
      <c r="K1504" s="5" t="s">
        <v>1370</v>
      </c>
      <c r="L1504" s="15"/>
      <c r="M1504" s="206">
        <v>18.239742497752971</v>
      </c>
      <c r="N1504" s="291">
        <v>-0.1</v>
      </c>
      <c r="O1504" s="197">
        <f t="shared" si="375"/>
        <v>696.02857371425341</v>
      </c>
      <c r="P1504" s="174">
        <v>1.3</v>
      </c>
      <c r="Q1504" s="174">
        <f t="shared" si="378"/>
        <v>18.969332197663089</v>
      </c>
      <c r="R1504" s="173">
        <f t="shared" si="371"/>
        <v>1005.3746064761438</v>
      </c>
      <c r="S1504" s="173">
        <f t="shared" si="379"/>
        <v>309.34603276189034</v>
      </c>
      <c r="T1504" s="111"/>
      <c r="U1504" s="32">
        <f t="shared" si="372"/>
        <v>0</v>
      </c>
      <c r="V1504" s="280">
        <v>2</v>
      </c>
      <c r="W1504" s="137"/>
      <c r="X1504" s="274"/>
      <c r="Y1504" s="292">
        <v>46357</v>
      </c>
      <c r="Z1504" s="151"/>
    </row>
    <row r="1505" spans="1:26" ht="12.75" customHeight="1">
      <c r="A1505" s="309" t="s">
        <v>2569</v>
      </c>
      <c r="B1505" s="310"/>
      <c r="C1505" s="310">
        <v>1024445</v>
      </c>
      <c r="D1505" s="272">
        <v>5940541550273</v>
      </c>
      <c r="E1505" s="272">
        <v>5940541550273</v>
      </c>
      <c r="F1505" s="318">
        <v>2106909200</v>
      </c>
      <c r="G1505" s="91" t="s">
        <v>719</v>
      </c>
      <c r="H1505" s="79" t="s">
        <v>1104</v>
      </c>
      <c r="I1505" s="60" t="s">
        <v>1377</v>
      </c>
      <c r="J1505" s="106" t="s">
        <v>615</v>
      </c>
      <c r="K1505" s="5" t="s">
        <v>1371</v>
      </c>
      <c r="L1505" s="15"/>
      <c r="M1505" s="206">
        <v>18.239742497752971</v>
      </c>
      <c r="N1505" s="73"/>
      <c r="O1505" s="197">
        <f t="shared" si="375"/>
        <v>773.36508190472603</v>
      </c>
      <c r="P1505" s="174">
        <v>1.3</v>
      </c>
      <c r="Q1505" s="174">
        <f t="shared" si="378"/>
        <v>18.969332197663089</v>
      </c>
      <c r="R1505" s="173">
        <f t="shared" si="371"/>
        <v>1005.3746064761438</v>
      </c>
      <c r="S1505" s="173">
        <f t="shared" si="379"/>
        <v>232.00952457141773</v>
      </c>
      <c r="T1505" s="111"/>
      <c r="U1505" s="32">
        <f t="shared" si="372"/>
        <v>0</v>
      </c>
      <c r="V1505" s="280"/>
      <c r="W1505" s="137"/>
      <c r="X1505" s="274"/>
      <c r="Y1505" s="294"/>
      <c r="Z1505" s="151"/>
    </row>
    <row r="1506" spans="1:26" ht="12.75" customHeight="1">
      <c r="A1506" s="309" t="s">
        <v>2570</v>
      </c>
      <c r="B1506" s="310"/>
      <c r="C1506" s="310">
        <v>1024446</v>
      </c>
      <c r="D1506" s="272">
        <v>5940541550310</v>
      </c>
      <c r="E1506" s="272">
        <v>5940541550310</v>
      </c>
      <c r="F1506" s="318">
        <v>2106909200</v>
      </c>
      <c r="G1506" s="91" t="s">
        <v>719</v>
      </c>
      <c r="H1506" s="79" t="s">
        <v>1104</v>
      </c>
      <c r="I1506" s="60" t="s">
        <v>1377</v>
      </c>
      <c r="J1506" s="106" t="s">
        <v>615</v>
      </c>
      <c r="K1506" s="5" t="s">
        <v>1372</v>
      </c>
      <c r="L1506" s="15"/>
      <c r="M1506" s="206">
        <v>18.239742497752971</v>
      </c>
      <c r="N1506" s="291">
        <v>-0.1</v>
      </c>
      <c r="O1506" s="197">
        <f t="shared" si="375"/>
        <v>696.02857371425341</v>
      </c>
      <c r="P1506" s="174">
        <v>1.3</v>
      </c>
      <c r="Q1506" s="174">
        <f t="shared" si="378"/>
        <v>18.969332197663089</v>
      </c>
      <c r="R1506" s="173">
        <f t="shared" si="371"/>
        <v>1005.3746064761438</v>
      </c>
      <c r="S1506" s="173">
        <f t="shared" si="379"/>
        <v>309.34603276189034</v>
      </c>
      <c r="T1506" s="111"/>
      <c r="U1506" s="32">
        <f t="shared" si="372"/>
        <v>0</v>
      </c>
      <c r="V1506" s="280">
        <v>2</v>
      </c>
      <c r="W1506" s="137"/>
      <c r="X1506" s="274"/>
      <c r="Y1506" s="292">
        <v>46357</v>
      </c>
      <c r="Z1506" s="151"/>
    </row>
    <row r="1507" spans="1:26" ht="12.75" customHeight="1">
      <c r="A1507" s="309" t="s">
        <v>2571</v>
      </c>
      <c r="B1507" s="310"/>
      <c r="C1507" s="310">
        <v>1024447</v>
      </c>
      <c r="D1507" s="272">
        <v>5940541550341</v>
      </c>
      <c r="E1507" s="272">
        <v>5940541550341</v>
      </c>
      <c r="F1507" s="318">
        <v>2106909200</v>
      </c>
      <c r="G1507" s="91" t="s">
        <v>719</v>
      </c>
      <c r="H1507" s="79" t="s">
        <v>1104</v>
      </c>
      <c r="I1507" s="60" t="s">
        <v>1377</v>
      </c>
      <c r="J1507" s="106" t="s">
        <v>615</v>
      </c>
      <c r="K1507" s="5" t="s">
        <v>1373</v>
      </c>
      <c r="L1507" s="15"/>
      <c r="M1507" s="206">
        <v>18.239742497752971</v>
      </c>
      <c r="N1507" s="291">
        <v>-0.1</v>
      </c>
      <c r="O1507" s="197">
        <f t="shared" si="375"/>
        <v>696.02857371425341</v>
      </c>
      <c r="P1507" s="174">
        <v>1.3</v>
      </c>
      <c r="Q1507" s="174">
        <f t="shared" si="378"/>
        <v>18.969332197663089</v>
      </c>
      <c r="R1507" s="173">
        <f t="shared" si="371"/>
        <v>1005.3746064761438</v>
      </c>
      <c r="S1507" s="173">
        <f t="shared" si="379"/>
        <v>309.34603276189034</v>
      </c>
      <c r="T1507" s="111"/>
      <c r="U1507" s="32">
        <f t="shared" si="372"/>
        <v>0</v>
      </c>
      <c r="V1507" s="280">
        <v>1</v>
      </c>
      <c r="W1507" s="137"/>
      <c r="X1507" s="274"/>
      <c r="Y1507" s="292">
        <v>46357</v>
      </c>
      <c r="Z1507" s="151"/>
    </row>
    <row r="1508" spans="1:26" s="46" customFormat="1" ht="12.75" customHeight="1">
      <c r="A1508" s="309" t="s">
        <v>2572</v>
      </c>
      <c r="B1508" s="314"/>
      <c r="C1508" s="314">
        <v>1022433</v>
      </c>
      <c r="D1508" s="272">
        <v>860008432346</v>
      </c>
      <c r="E1508" s="272">
        <v>860008432346</v>
      </c>
      <c r="F1508" s="318">
        <v>2106909200</v>
      </c>
      <c r="G1508" s="91" t="s">
        <v>719</v>
      </c>
      <c r="H1508" s="8" t="s">
        <v>243</v>
      </c>
      <c r="I1508" s="60" t="s">
        <v>1340</v>
      </c>
      <c r="J1508" s="104" t="s">
        <v>1330</v>
      </c>
      <c r="K1508" s="5"/>
      <c r="L1508" s="15"/>
      <c r="M1508" s="206">
        <v>37.608880815800248</v>
      </c>
      <c r="N1508" s="289"/>
      <c r="O1508" s="197">
        <f t="shared" si="375"/>
        <v>1594.6165465899305</v>
      </c>
      <c r="P1508" s="174">
        <v>1.25</v>
      </c>
      <c r="Q1508" s="174">
        <f t="shared" si="378"/>
        <v>37.608880815800248</v>
      </c>
      <c r="R1508" s="173">
        <f t="shared" si="371"/>
        <v>1993.2706832374131</v>
      </c>
      <c r="S1508" s="173">
        <f t="shared" si="379"/>
        <v>398.65413664748257</v>
      </c>
      <c r="T1508" s="111"/>
      <c r="U1508" s="32">
        <f t="shared" si="372"/>
        <v>0</v>
      </c>
      <c r="V1508" s="280"/>
      <c r="W1508" s="137"/>
      <c r="X1508" s="215"/>
      <c r="Y1508" s="20"/>
      <c r="Z1508" s="151"/>
    </row>
    <row r="1509" spans="1:26" s="46" customFormat="1" ht="12.75" customHeight="1">
      <c r="A1509" s="309" t="s">
        <v>2573</v>
      </c>
      <c r="B1509" s="278">
        <v>81096044</v>
      </c>
      <c r="C1509" s="278">
        <v>1022359</v>
      </c>
      <c r="D1509" s="272">
        <v>5940541580440</v>
      </c>
      <c r="E1509" s="272">
        <v>5940541580440</v>
      </c>
      <c r="F1509" s="318">
        <v>2106905900</v>
      </c>
      <c r="G1509" s="91" t="s">
        <v>719</v>
      </c>
      <c r="H1509" s="8" t="s">
        <v>243</v>
      </c>
      <c r="I1509" s="60" t="s">
        <v>841</v>
      </c>
      <c r="J1509" s="104" t="s">
        <v>842</v>
      </c>
      <c r="K1509" s="5" t="s">
        <v>75</v>
      </c>
      <c r="L1509" s="15"/>
      <c r="M1509" s="206">
        <v>1.5613897215568724</v>
      </c>
      <c r="N1509" s="289"/>
      <c r="O1509" s="197">
        <f t="shared" si="375"/>
        <v>66.202924194011402</v>
      </c>
      <c r="P1509" s="174">
        <v>1.5</v>
      </c>
      <c r="Q1509" s="174">
        <f t="shared" si="373"/>
        <v>1.873667665868247</v>
      </c>
      <c r="R1509" s="173">
        <f t="shared" si="371"/>
        <v>99.304386291017096</v>
      </c>
      <c r="S1509" s="173">
        <f t="shared" si="374"/>
        <v>33.101462097005694</v>
      </c>
      <c r="T1509" s="111"/>
      <c r="U1509" s="32">
        <f t="shared" si="372"/>
        <v>0</v>
      </c>
      <c r="V1509" s="280"/>
      <c r="W1509" s="156" t="s">
        <v>254</v>
      </c>
      <c r="X1509" s="215"/>
      <c r="Y1509" s="294"/>
      <c r="Z1509" s="151"/>
    </row>
    <row r="1510" spans="1:26" s="46" customFormat="1" ht="12.75" customHeight="1">
      <c r="A1510" s="309" t="s">
        <v>2574</v>
      </c>
      <c r="B1510" s="314"/>
      <c r="C1510" s="314">
        <v>1022434</v>
      </c>
      <c r="D1510" s="272">
        <v>7350173864781</v>
      </c>
      <c r="E1510" s="272">
        <v>7350173864781</v>
      </c>
      <c r="F1510" s="318">
        <v>2106909200</v>
      </c>
      <c r="G1510" s="91" t="s">
        <v>719</v>
      </c>
      <c r="H1510" s="8" t="s">
        <v>243</v>
      </c>
      <c r="I1510" s="60" t="s">
        <v>834</v>
      </c>
      <c r="J1510" s="104" t="s">
        <v>591</v>
      </c>
      <c r="K1510" s="5" t="s">
        <v>835</v>
      </c>
      <c r="L1510" s="15"/>
      <c r="M1510" s="206">
        <v>23.999661181253909</v>
      </c>
      <c r="N1510" s="73"/>
      <c r="O1510" s="197">
        <f t="shared" si="375"/>
        <v>1017.5856340851659</v>
      </c>
      <c r="P1510" s="174">
        <v>1.25</v>
      </c>
      <c r="Q1510" s="174">
        <f t="shared" si="373"/>
        <v>23.999661181253913</v>
      </c>
      <c r="R1510" s="173">
        <f t="shared" si="371"/>
        <v>1271.9820426064573</v>
      </c>
      <c r="S1510" s="173">
        <f t="shared" si="374"/>
        <v>254.39640852129139</v>
      </c>
      <c r="T1510" s="111"/>
      <c r="U1510" s="32">
        <f t="shared" si="372"/>
        <v>0</v>
      </c>
      <c r="V1510" s="280"/>
      <c r="W1510" s="137"/>
      <c r="X1510" s="215"/>
      <c r="Y1510" s="294"/>
      <c r="Z1510" s="151"/>
    </row>
    <row r="1511" spans="1:26" s="46" customFormat="1" ht="12.75" customHeight="1">
      <c r="A1511" s="309" t="s">
        <v>3118</v>
      </c>
      <c r="B1511" s="310"/>
      <c r="C1511" s="310">
        <v>1948758</v>
      </c>
      <c r="D1511" s="272">
        <v>5940541550419</v>
      </c>
      <c r="E1511" s="272">
        <v>5940541550419</v>
      </c>
      <c r="F1511" s="318">
        <v>2106909200</v>
      </c>
      <c r="G1511" s="91" t="s">
        <v>719</v>
      </c>
      <c r="H1511" s="79" t="s">
        <v>242</v>
      </c>
      <c r="I1511" s="60" t="s">
        <v>3105</v>
      </c>
      <c r="J1511" s="104" t="s">
        <v>580</v>
      </c>
      <c r="K1511" s="5" t="s">
        <v>3103</v>
      </c>
      <c r="L1511" s="15"/>
      <c r="M1511" s="206">
        <v>22.079688286753601</v>
      </c>
      <c r="N1511" s="73"/>
      <c r="O1511" s="197">
        <f t="shared" si="375"/>
        <v>936.17878335835269</v>
      </c>
      <c r="P1511" s="174">
        <v>1.25</v>
      </c>
      <c r="Q1511" s="174">
        <f t="shared" ref="Q1511:Q1516" si="380">M1511*0.8*P1511</f>
        <v>22.079688286753601</v>
      </c>
      <c r="R1511" s="173">
        <f t="shared" si="371"/>
        <v>1170.2234791979408</v>
      </c>
      <c r="S1511" s="173"/>
      <c r="T1511" s="111"/>
      <c r="U1511" s="32">
        <f t="shared" si="372"/>
        <v>0</v>
      </c>
      <c r="V1511" s="280">
        <v>1</v>
      </c>
      <c r="W1511" s="137"/>
      <c r="X1511" s="215"/>
      <c r="Y1511" s="294">
        <v>46692</v>
      </c>
      <c r="Z1511" s="151"/>
    </row>
    <row r="1512" spans="1:26" s="46" customFormat="1" ht="12.75" customHeight="1">
      <c r="A1512" s="309" t="s">
        <v>3119</v>
      </c>
      <c r="B1512" s="310"/>
      <c r="C1512" s="310">
        <v>1948759</v>
      </c>
      <c r="D1512" s="272">
        <v>5940541550433</v>
      </c>
      <c r="E1512" s="272">
        <v>5940541550433</v>
      </c>
      <c r="F1512" s="318">
        <v>2106909200</v>
      </c>
      <c r="G1512" s="91" t="s">
        <v>719</v>
      </c>
      <c r="H1512" s="79" t="s">
        <v>242</v>
      </c>
      <c r="I1512" s="60" t="s">
        <v>3105</v>
      </c>
      <c r="J1512" s="104" t="s">
        <v>580</v>
      </c>
      <c r="K1512" s="5" t="s">
        <v>3102</v>
      </c>
      <c r="L1512" s="15"/>
      <c r="M1512" s="206">
        <v>22.079688286753601</v>
      </c>
      <c r="N1512" s="73"/>
      <c r="O1512" s="197">
        <f t="shared" si="375"/>
        <v>936.17878335835269</v>
      </c>
      <c r="P1512" s="174">
        <v>1.25</v>
      </c>
      <c r="Q1512" s="174">
        <f t="shared" si="380"/>
        <v>22.079688286753601</v>
      </c>
      <c r="R1512" s="173">
        <f t="shared" si="371"/>
        <v>1170.2234791979408</v>
      </c>
      <c r="S1512" s="173"/>
      <c r="T1512" s="111"/>
      <c r="U1512" s="32">
        <f t="shared" si="372"/>
        <v>0</v>
      </c>
      <c r="V1512" s="280"/>
      <c r="W1512" s="137"/>
      <c r="X1512" s="215"/>
      <c r="Y1512" s="294"/>
      <c r="Z1512" s="151"/>
    </row>
    <row r="1513" spans="1:26" s="46" customFormat="1" ht="12.75" customHeight="1">
      <c r="A1513" s="309" t="s">
        <v>3120</v>
      </c>
      <c r="B1513" s="310"/>
      <c r="C1513" s="310">
        <v>1948760</v>
      </c>
      <c r="D1513" s="272">
        <v>5940541550426</v>
      </c>
      <c r="E1513" s="272">
        <v>5940541550426</v>
      </c>
      <c r="F1513" s="318">
        <v>2106909200</v>
      </c>
      <c r="G1513" s="91" t="s">
        <v>719</v>
      </c>
      <c r="H1513" s="79" t="s">
        <v>242</v>
      </c>
      <c r="I1513" s="60" t="s">
        <v>3105</v>
      </c>
      <c r="J1513" s="104" t="s">
        <v>580</v>
      </c>
      <c r="K1513" s="5" t="s">
        <v>3</v>
      </c>
      <c r="L1513" s="15"/>
      <c r="M1513" s="206">
        <v>22.079688286753601</v>
      </c>
      <c r="N1513" s="73"/>
      <c r="O1513" s="197">
        <f t="shared" si="375"/>
        <v>936.17878335835269</v>
      </c>
      <c r="P1513" s="174">
        <v>1.25</v>
      </c>
      <c r="Q1513" s="174">
        <f t="shared" si="380"/>
        <v>22.079688286753601</v>
      </c>
      <c r="R1513" s="173">
        <f t="shared" si="371"/>
        <v>1170.2234791979408</v>
      </c>
      <c r="S1513" s="173"/>
      <c r="T1513" s="111"/>
      <c r="U1513" s="32">
        <f t="shared" si="372"/>
        <v>0</v>
      </c>
      <c r="V1513" s="280">
        <v>1</v>
      </c>
      <c r="W1513" s="137"/>
      <c r="X1513" s="215"/>
      <c r="Y1513" s="294">
        <v>46661</v>
      </c>
      <c r="Z1513" s="151"/>
    </row>
    <row r="1514" spans="1:26" s="46" customFormat="1" ht="12.75" customHeight="1">
      <c r="A1514" s="309" t="s">
        <v>3568</v>
      </c>
      <c r="B1514" s="314"/>
      <c r="C1514" s="314"/>
      <c r="D1514" s="311">
        <v>5940541550099</v>
      </c>
      <c r="E1514" s="318">
        <v>5940541550099</v>
      </c>
      <c r="F1514" s="318">
        <v>2106905900</v>
      </c>
      <c r="G1514" s="19" t="s">
        <v>719</v>
      </c>
      <c r="H1514" s="8" t="s">
        <v>243</v>
      </c>
      <c r="I1514" s="60" t="s">
        <v>3616</v>
      </c>
      <c r="J1514" s="107" t="s">
        <v>612</v>
      </c>
      <c r="K1514" s="5" t="s">
        <v>3615</v>
      </c>
      <c r="L1514" s="15"/>
      <c r="M1514" s="206">
        <v>2.470553356893785</v>
      </c>
      <c r="N1514" s="289"/>
      <c r="O1514" s="197">
        <f t="shared" si="375"/>
        <v>104.75146233229648</v>
      </c>
      <c r="P1514" s="174">
        <v>1.3</v>
      </c>
      <c r="Q1514" s="174">
        <f t="shared" si="380"/>
        <v>2.5693754911695366</v>
      </c>
      <c r="R1514" s="173">
        <f t="shared" si="371"/>
        <v>136.17690103198544</v>
      </c>
      <c r="S1514" s="173">
        <f>R1514-O1514</f>
        <v>31.425438699688954</v>
      </c>
      <c r="T1514" s="111"/>
      <c r="U1514" s="32">
        <f t="shared" si="372"/>
        <v>0</v>
      </c>
      <c r="V1514" s="280"/>
      <c r="W1514" s="137"/>
      <c r="X1514" s="215"/>
      <c r="Y1514" s="20"/>
      <c r="Z1514" s="151"/>
    </row>
    <row r="1515" spans="1:26" s="46" customFormat="1" ht="12.75" customHeight="1">
      <c r="A1515" s="309" t="s">
        <v>3559</v>
      </c>
      <c r="B1515" s="314"/>
      <c r="C1515" s="314"/>
      <c r="D1515" s="311">
        <v>5949471392045</v>
      </c>
      <c r="E1515" s="318">
        <v>5949471392045</v>
      </c>
      <c r="F1515" s="318">
        <v>2106909200</v>
      </c>
      <c r="G1515" s="19" t="s">
        <v>719</v>
      </c>
      <c r="H1515" s="8" t="s">
        <v>243</v>
      </c>
      <c r="I1515" s="60" t="s">
        <v>3618</v>
      </c>
      <c r="J1515" s="107" t="s">
        <v>591</v>
      </c>
      <c r="K1515" s="5" t="s">
        <v>3617</v>
      </c>
      <c r="L1515" s="15"/>
      <c r="M1515" s="206">
        <v>20.159715392253286</v>
      </c>
      <c r="N1515" s="73"/>
      <c r="O1515" s="197">
        <f t="shared" si="375"/>
        <v>854.77193263153936</v>
      </c>
      <c r="P1515" s="174">
        <v>1.25</v>
      </c>
      <c r="Q1515" s="174">
        <f t="shared" si="380"/>
        <v>20.15971539225329</v>
      </c>
      <c r="R1515" s="173">
        <f t="shared" si="371"/>
        <v>1068.4649157894244</v>
      </c>
      <c r="S1515" s="173">
        <f>R1515-O1515</f>
        <v>213.69298315788501</v>
      </c>
      <c r="T1515" s="111"/>
      <c r="U1515" s="32">
        <f t="shared" si="372"/>
        <v>0</v>
      </c>
      <c r="V1515" s="280"/>
      <c r="W1515" s="137"/>
      <c r="X1515" s="215"/>
      <c r="Y1515" s="294"/>
      <c r="Z1515" s="151"/>
    </row>
    <row r="1516" spans="1:26" s="46" customFormat="1" ht="12.75" customHeight="1">
      <c r="A1516" s="309" t="s">
        <v>3560</v>
      </c>
      <c r="B1516" s="314"/>
      <c r="C1516" s="314"/>
      <c r="D1516" s="311">
        <v>5949471392069</v>
      </c>
      <c r="E1516" s="318">
        <v>5949471392069</v>
      </c>
      <c r="F1516" s="318">
        <v>2106909200</v>
      </c>
      <c r="G1516" s="19" t="s">
        <v>719</v>
      </c>
      <c r="H1516" s="8" t="s">
        <v>243</v>
      </c>
      <c r="I1516" s="60" t="s">
        <v>3618</v>
      </c>
      <c r="J1516" s="107" t="s">
        <v>591</v>
      </c>
      <c r="K1516" s="5" t="s">
        <v>727</v>
      </c>
      <c r="L1516" s="15"/>
      <c r="M1516" s="206">
        <v>20.159715392253286</v>
      </c>
      <c r="N1516" s="73"/>
      <c r="O1516" s="197">
        <f t="shared" si="375"/>
        <v>854.77193263153936</v>
      </c>
      <c r="P1516" s="174">
        <v>1.25</v>
      </c>
      <c r="Q1516" s="174">
        <f t="shared" si="380"/>
        <v>20.15971539225329</v>
      </c>
      <c r="R1516" s="173">
        <f t="shared" si="371"/>
        <v>1068.4649157894244</v>
      </c>
      <c r="S1516" s="173">
        <f>R1516-O1516</f>
        <v>213.69298315788501</v>
      </c>
      <c r="T1516" s="111"/>
      <c r="U1516" s="32">
        <f t="shared" si="372"/>
        <v>0</v>
      </c>
      <c r="V1516" s="280"/>
      <c r="W1516" s="137"/>
      <c r="X1516" s="215"/>
      <c r="Y1516" s="294"/>
      <c r="Z1516" s="151"/>
    </row>
    <row r="1517" spans="1:26" s="46" customFormat="1" ht="12.75" customHeight="1">
      <c r="A1517" s="309" t="s">
        <v>2575</v>
      </c>
      <c r="B1517" s="314"/>
      <c r="C1517" s="314">
        <v>1022435</v>
      </c>
      <c r="D1517" s="272">
        <v>5949471392052</v>
      </c>
      <c r="E1517" s="272">
        <v>5949471392052</v>
      </c>
      <c r="F1517" s="318">
        <v>2106909200</v>
      </c>
      <c r="G1517" s="91" t="s">
        <v>719</v>
      </c>
      <c r="H1517" s="8" t="s">
        <v>243</v>
      </c>
      <c r="I1517" s="60" t="s">
        <v>3618</v>
      </c>
      <c r="J1517" s="104" t="s">
        <v>591</v>
      </c>
      <c r="K1517" s="5" t="s">
        <v>1252</v>
      </c>
      <c r="L1517" s="15"/>
      <c r="M1517" s="206">
        <v>20.159715392253286</v>
      </c>
      <c r="N1517" s="73"/>
      <c r="O1517" s="197">
        <f t="shared" si="375"/>
        <v>854.77193263153936</v>
      </c>
      <c r="P1517" s="174">
        <v>1.25</v>
      </c>
      <c r="Q1517" s="174">
        <f t="shared" ref="Q1517" si="381">M1517*0.8*P1517</f>
        <v>20.15971539225329</v>
      </c>
      <c r="R1517" s="173">
        <f t="shared" si="371"/>
        <v>1068.4649157894244</v>
      </c>
      <c r="S1517" s="173">
        <f t="shared" ref="S1517" si="382">R1517-O1517</f>
        <v>213.69298315788501</v>
      </c>
      <c r="T1517" s="111"/>
      <c r="U1517" s="32">
        <f t="shared" si="372"/>
        <v>0</v>
      </c>
      <c r="V1517" s="280"/>
      <c r="W1517" s="137"/>
      <c r="X1517" s="215"/>
      <c r="Y1517" s="294"/>
      <c r="Z1517" s="151"/>
    </row>
    <row r="1518" spans="1:26" s="46" customFormat="1" ht="12.75" customHeight="1">
      <c r="A1518" s="309" t="s">
        <v>2576</v>
      </c>
      <c r="B1518" s="314"/>
      <c r="C1518" s="314">
        <v>1022436</v>
      </c>
      <c r="D1518" s="272">
        <v>7356849306241</v>
      </c>
      <c r="E1518" s="272">
        <v>7356849306241</v>
      </c>
      <c r="F1518" s="318">
        <v>2106909200</v>
      </c>
      <c r="G1518" s="91" t="s">
        <v>719</v>
      </c>
      <c r="H1518" s="8" t="s">
        <v>243</v>
      </c>
      <c r="I1518" s="60" t="s">
        <v>839</v>
      </c>
      <c r="J1518" s="104" t="s">
        <v>580</v>
      </c>
      <c r="K1518" s="5" t="s">
        <v>75</v>
      </c>
      <c r="L1518" s="15"/>
      <c r="M1518" s="206">
        <v>26.399627299379301</v>
      </c>
      <c r="N1518" s="73"/>
      <c r="O1518" s="197">
        <f t="shared" si="375"/>
        <v>1119.3441974936823</v>
      </c>
      <c r="P1518" s="174">
        <v>1.25</v>
      </c>
      <c r="Q1518" s="174">
        <f t="shared" si="373"/>
        <v>26.399627299379304</v>
      </c>
      <c r="R1518" s="173">
        <f t="shared" si="371"/>
        <v>1399.1802468671031</v>
      </c>
      <c r="S1518" s="173">
        <f t="shared" si="374"/>
        <v>279.83604937342079</v>
      </c>
      <c r="T1518" s="111"/>
      <c r="U1518" s="32">
        <f t="shared" si="372"/>
        <v>0</v>
      </c>
      <c r="V1518" s="280">
        <v>23</v>
      </c>
      <c r="W1518" s="133" t="s">
        <v>249</v>
      </c>
      <c r="X1518" s="215"/>
      <c r="Y1518" s="294">
        <v>46844</v>
      </c>
      <c r="Z1518" s="151"/>
    </row>
    <row r="1519" spans="1:26" s="46" customFormat="1" ht="12.75" customHeight="1">
      <c r="A1519" s="309" t="s">
        <v>2577</v>
      </c>
      <c r="B1519" s="314"/>
      <c r="C1519" s="314">
        <v>1022437</v>
      </c>
      <c r="D1519" s="272">
        <v>7357940372975</v>
      </c>
      <c r="E1519" s="272">
        <v>7357940372975</v>
      </c>
      <c r="F1519" s="318">
        <v>2106909200</v>
      </c>
      <c r="G1519" s="91" t="s">
        <v>719</v>
      </c>
      <c r="H1519" s="8" t="s">
        <v>243</v>
      </c>
      <c r="I1519" s="60" t="s">
        <v>839</v>
      </c>
      <c r="J1519" s="104" t="s">
        <v>580</v>
      </c>
      <c r="K1519" s="5" t="s">
        <v>828</v>
      </c>
      <c r="L1519" s="15"/>
      <c r="M1519" s="206">
        <v>26.399627299379301</v>
      </c>
      <c r="N1519" s="289"/>
      <c r="O1519" s="197">
        <f t="shared" si="375"/>
        <v>1119.3441974936823</v>
      </c>
      <c r="P1519" s="174">
        <v>1.25</v>
      </c>
      <c r="Q1519" s="174">
        <f t="shared" si="373"/>
        <v>26.399627299379304</v>
      </c>
      <c r="R1519" s="173">
        <f t="shared" si="371"/>
        <v>1399.1802468671031</v>
      </c>
      <c r="S1519" s="173">
        <f t="shared" si="374"/>
        <v>279.83604937342079</v>
      </c>
      <c r="T1519" s="111"/>
      <c r="U1519" s="32">
        <f t="shared" si="372"/>
        <v>0</v>
      </c>
      <c r="V1519" s="280"/>
      <c r="W1519" s="133" t="s">
        <v>249</v>
      </c>
      <c r="X1519" s="215"/>
      <c r="Y1519" s="20"/>
      <c r="Z1519" s="151"/>
    </row>
    <row r="1520" spans="1:26" s="46" customFormat="1" ht="12.75" customHeight="1">
      <c r="A1520" s="309" t="s">
        <v>2578</v>
      </c>
      <c r="B1520" s="314"/>
      <c r="C1520" s="314">
        <v>1022438</v>
      </c>
      <c r="D1520" s="272">
        <v>7355600242453</v>
      </c>
      <c r="E1520" s="272">
        <v>7355600242453</v>
      </c>
      <c r="F1520" s="318">
        <v>2106909200</v>
      </c>
      <c r="G1520" s="91" t="s">
        <v>719</v>
      </c>
      <c r="H1520" s="8" t="s">
        <v>243</v>
      </c>
      <c r="I1520" s="60" t="s">
        <v>839</v>
      </c>
      <c r="J1520" s="104" t="s">
        <v>580</v>
      </c>
      <c r="K1520" s="5" t="s">
        <v>840</v>
      </c>
      <c r="L1520" s="15"/>
      <c r="M1520" s="206">
        <v>26.399627299379301</v>
      </c>
      <c r="N1520" s="73"/>
      <c r="O1520" s="197">
        <f t="shared" si="375"/>
        <v>1119.3441974936823</v>
      </c>
      <c r="P1520" s="174">
        <v>1.25</v>
      </c>
      <c r="Q1520" s="174">
        <f t="shared" ref="Q1520:Q1552" si="383">M1520*0.8*P1520</f>
        <v>26.399627299379304</v>
      </c>
      <c r="R1520" s="173">
        <f t="shared" si="371"/>
        <v>1399.1802468671031</v>
      </c>
      <c r="S1520" s="173">
        <f t="shared" si="374"/>
        <v>279.83604937342079</v>
      </c>
      <c r="T1520" s="111"/>
      <c r="U1520" s="32">
        <f t="shared" si="372"/>
        <v>0</v>
      </c>
      <c r="V1520" s="280">
        <v>10</v>
      </c>
      <c r="W1520" s="133" t="s">
        <v>249</v>
      </c>
      <c r="X1520" s="215"/>
      <c r="Y1520" s="294">
        <v>46874</v>
      </c>
      <c r="Z1520" s="151"/>
    </row>
    <row r="1521" spans="1:26" s="46" customFormat="1" ht="12.75" customHeight="1">
      <c r="A1521" s="309" t="s">
        <v>2579</v>
      </c>
      <c r="B1521" s="314"/>
      <c r="C1521" s="314"/>
      <c r="D1521" s="272">
        <v>5949471392496</v>
      </c>
      <c r="E1521" s="272">
        <v>5949471392496</v>
      </c>
      <c r="F1521" s="318">
        <v>2106909200</v>
      </c>
      <c r="G1521" s="91" t="s">
        <v>719</v>
      </c>
      <c r="H1521" s="8" t="s">
        <v>243</v>
      </c>
      <c r="I1521" s="60" t="s">
        <v>846</v>
      </c>
      <c r="J1521" s="104" t="s">
        <v>844</v>
      </c>
      <c r="K1521" s="5" t="s">
        <v>75</v>
      </c>
      <c r="L1521" s="15"/>
      <c r="M1521" s="206">
        <v>1.324781297205216</v>
      </c>
      <c r="N1521" s="73"/>
      <c r="O1521" s="197">
        <f t="shared" si="375"/>
        <v>56.170727001501156</v>
      </c>
      <c r="P1521" s="174">
        <v>1.5</v>
      </c>
      <c r="Q1521" s="174">
        <f t="shared" si="383"/>
        <v>1.5897375566462593</v>
      </c>
      <c r="R1521" s="173">
        <f t="shared" si="371"/>
        <v>84.256090502251737</v>
      </c>
      <c r="S1521" s="173">
        <f t="shared" si="374"/>
        <v>28.085363500750582</v>
      </c>
      <c r="T1521" s="111"/>
      <c r="U1521" s="32">
        <f t="shared" si="372"/>
        <v>0</v>
      </c>
      <c r="V1521" s="280"/>
      <c r="W1521" s="134" t="s">
        <v>250</v>
      </c>
      <c r="X1521" s="215"/>
      <c r="Y1521" s="20"/>
      <c r="Z1521" s="151"/>
    </row>
    <row r="1522" spans="1:26" s="46" customFormat="1" ht="12.75" customHeight="1">
      <c r="A1522" s="309" t="s">
        <v>2580</v>
      </c>
      <c r="B1522" s="314"/>
      <c r="C1522" s="314">
        <v>1022311</v>
      </c>
      <c r="D1522" s="272">
        <v>5402957347583</v>
      </c>
      <c r="E1522" s="272">
        <v>5402957347583</v>
      </c>
      <c r="F1522" s="318">
        <v>2106909200</v>
      </c>
      <c r="G1522" s="91" t="s">
        <v>719</v>
      </c>
      <c r="H1522" s="79" t="s">
        <v>245</v>
      </c>
      <c r="I1522" s="265" t="s">
        <v>830</v>
      </c>
      <c r="J1522" s="104" t="s">
        <v>481</v>
      </c>
      <c r="K1522" s="5"/>
      <c r="L1522" s="15"/>
      <c r="M1522" s="206">
        <v>13.247812972052161</v>
      </c>
      <c r="N1522" s="73"/>
      <c r="O1522" s="197">
        <f t="shared" si="375"/>
        <v>561.70727001501166</v>
      </c>
      <c r="P1522" s="174">
        <v>1.35</v>
      </c>
      <c r="Q1522" s="174">
        <f t="shared" si="383"/>
        <v>14.307638009816335</v>
      </c>
      <c r="R1522" s="173">
        <f t="shared" si="371"/>
        <v>758.30481452026572</v>
      </c>
      <c r="S1522" s="173">
        <f t="shared" si="374"/>
        <v>196.59754450525406</v>
      </c>
      <c r="T1522" s="111"/>
      <c r="U1522" s="32">
        <f t="shared" si="372"/>
        <v>0</v>
      </c>
      <c r="V1522" s="280">
        <v>11</v>
      </c>
      <c r="W1522" s="137"/>
      <c r="X1522" s="215"/>
      <c r="Y1522" s="294">
        <v>46692</v>
      </c>
      <c r="Z1522" s="151"/>
    </row>
    <row r="1523" spans="1:26" s="46" customFormat="1" ht="12.75" customHeight="1">
      <c r="A1523" s="309" t="s">
        <v>2581</v>
      </c>
      <c r="B1523" s="314"/>
      <c r="C1523" s="314">
        <v>1022313</v>
      </c>
      <c r="D1523" s="272">
        <v>5406929791411</v>
      </c>
      <c r="E1523" s="272">
        <v>5406929791411</v>
      </c>
      <c r="F1523" s="318">
        <v>2106909200</v>
      </c>
      <c r="G1523" s="91" t="s">
        <v>719</v>
      </c>
      <c r="H1523" s="79" t="s">
        <v>245</v>
      </c>
      <c r="I1523" s="265" t="s">
        <v>863</v>
      </c>
      <c r="J1523" s="104" t="s">
        <v>481</v>
      </c>
      <c r="K1523" s="5"/>
      <c r="L1523" s="15"/>
      <c r="M1523" s="206">
        <v>14.97578857710244</v>
      </c>
      <c r="N1523" s="73"/>
      <c r="O1523" s="197">
        <f t="shared" si="375"/>
        <v>634.97343566914344</v>
      </c>
      <c r="P1523" s="174">
        <v>1.35</v>
      </c>
      <c r="Q1523" s="174">
        <f t="shared" si="383"/>
        <v>16.173851663270636</v>
      </c>
      <c r="R1523" s="173">
        <f t="shared" si="371"/>
        <v>857.2141381533437</v>
      </c>
      <c r="S1523" s="173">
        <f t="shared" si="374"/>
        <v>222.24070248420026</v>
      </c>
      <c r="T1523" s="111"/>
      <c r="U1523" s="32">
        <f t="shared" si="372"/>
        <v>0</v>
      </c>
      <c r="V1523" s="280"/>
      <c r="W1523" s="137"/>
      <c r="X1523" s="215"/>
      <c r="Y1523" s="294"/>
      <c r="Z1523" s="151"/>
    </row>
    <row r="1524" spans="1:26" s="46" customFormat="1" ht="12.75" customHeight="1">
      <c r="A1524" s="309" t="s">
        <v>2582</v>
      </c>
      <c r="B1524" s="314">
        <v>81029925</v>
      </c>
      <c r="C1524" s="314">
        <v>1022314</v>
      </c>
      <c r="D1524" s="311">
        <v>5404867921792</v>
      </c>
      <c r="E1524" s="318">
        <v>5404867921792</v>
      </c>
      <c r="F1524" s="318">
        <v>2106909200</v>
      </c>
      <c r="G1524" s="91" t="s">
        <v>719</v>
      </c>
      <c r="H1524" s="8" t="s">
        <v>245</v>
      </c>
      <c r="I1524" s="265" t="s">
        <v>751</v>
      </c>
      <c r="J1524" s="104" t="s">
        <v>495</v>
      </c>
      <c r="K1524" s="5"/>
      <c r="L1524" s="15"/>
      <c r="M1524" s="206">
        <v>9.2350696225465061</v>
      </c>
      <c r="N1524" s="73"/>
      <c r="O1524" s="197">
        <f t="shared" si="375"/>
        <v>391.56695199597186</v>
      </c>
      <c r="P1524" s="174">
        <v>1.5</v>
      </c>
      <c r="Q1524" s="174">
        <f t="shared" si="383"/>
        <v>11.082083547055808</v>
      </c>
      <c r="R1524" s="173">
        <f t="shared" si="371"/>
        <v>587.35042799395785</v>
      </c>
      <c r="S1524" s="173">
        <f t="shared" ref="S1524:S1556" si="384">R1524-O1524</f>
        <v>195.78347599798599</v>
      </c>
      <c r="T1524" s="111"/>
      <c r="U1524" s="32">
        <f t="shared" si="372"/>
        <v>0</v>
      </c>
      <c r="V1524" s="280">
        <v>2</v>
      </c>
      <c r="W1524" s="134" t="s">
        <v>250</v>
      </c>
      <c r="X1524" s="215"/>
      <c r="Y1524" s="294">
        <v>46722</v>
      </c>
      <c r="Z1524" s="151"/>
    </row>
    <row r="1525" spans="1:26" ht="12.75" customHeight="1">
      <c r="A1525" s="309" t="s">
        <v>2583</v>
      </c>
      <c r="B1525" s="314"/>
      <c r="C1525" s="314">
        <v>1023889</v>
      </c>
      <c r="D1525" s="272">
        <v>7358092349266</v>
      </c>
      <c r="E1525" s="272">
        <v>7358092349266</v>
      </c>
      <c r="F1525" s="318">
        <v>2106909200</v>
      </c>
      <c r="G1525" s="91" t="s">
        <v>719</v>
      </c>
      <c r="H1525" s="8" t="s">
        <v>257</v>
      </c>
      <c r="I1525" s="61" t="s">
        <v>1109</v>
      </c>
      <c r="J1525" s="106" t="s">
        <v>486</v>
      </c>
      <c r="K1525" s="5"/>
      <c r="L1525" s="15"/>
      <c r="M1525" s="206">
        <v>12.479823814252033</v>
      </c>
      <c r="N1525" s="289"/>
      <c r="O1525" s="197">
        <f t="shared" si="375"/>
        <v>529.14452972428614</v>
      </c>
      <c r="P1525" s="174">
        <v>1.35</v>
      </c>
      <c r="Q1525" s="174">
        <f t="shared" si="383"/>
        <v>13.478209719392197</v>
      </c>
      <c r="R1525" s="173">
        <f t="shared" si="371"/>
        <v>714.34511512778647</v>
      </c>
      <c r="S1525" s="173">
        <f>R1525-O1525</f>
        <v>185.20058540350033</v>
      </c>
      <c r="T1525" s="111"/>
      <c r="U1525" s="32">
        <f t="shared" si="372"/>
        <v>0</v>
      </c>
      <c r="V1525" s="280"/>
      <c r="W1525" s="133" t="s">
        <v>249</v>
      </c>
      <c r="X1525" s="274"/>
      <c r="Y1525" s="20"/>
      <c r="Z1525" s="151"/>
    </row>
    <row r="1526" spans="1:26" s="46" customFormat="1" ht="12.75" customHeight="1">
      <c r="A1526" s="309" t="s">
        <v>2584</v>
      </c>
      <c r="B1526" s="314"/>
      <c r="C1526" s="314">
        <v>1023890</v>
      </c>
      <c r="D1526" s="311">
        <v>7359302752029</v>
      </c>
      <c r="E1526" s="318">
        <v>7359302752029</v>
      </c>
      <c r="F1526" s="318">
        <v>2106909200</v>
      </c>
      <c r="G1526" s="91" t="s">
        <v>719</v>
      </c>
      <c r="H1526" s="8" t="s">
        <v>257</v>
      </c>
      <c r="I1526" s="61" t="s">
        <v>731</v>
      </c>
      <c r="J1526" s="104" t="s">
        <v>592</v>
      </c>
      <c r="K1526" s="5" t="s">
        <v>725</v>
      </c>
      <c r="L1526" s="15"/>
      <c r="M1526" s="206">
        <v>24.767650339054036</v>
      </c>
      <c r="N1526" s="73"/>
      <c r="O1526" s="197">
        <f t="shared" si="375"/>
        <v>1050.1483743758913</v>
      </c>
      <c r="P1526" s="174">
        <v>1.25</v>
      </c>
      <c r="Q1526" s="174">
        <f t="shared" si="383"/>
        <v>24.767650339054036</v>
      </c>
      <c r="R1526" s="173">
        <f t="shared" ref="R1526:R1589" si="385">Q1526*53</f>
        <v>1312.685467969864</v>
      </c>
      <c r="S1526" s="173">
        <f t="shared" si="384"/>
        <v>262.53709359397271</v>
      </c>
      <c r="T1526" s="111"/>
      <c r="U1526" s="32">
        <f t="shared" si="372"/>
        <v>0</v>
      </c>
      <c r="V1526" s="280">
        <v>2</v>
      </c>
      <c r="W1526" s="133" t="s">
        <v>249</v>
      </c>
      <c r="X1526" s="215"/>
      <c r="Y1526" s="294">
        <v>46874</v>
      </c>
      <c r="Z1526" s="151"/>
    </row>
    <row r="1527" spans="1:26" s="46" customFormat="1" ht="12.75" customHeight="1">
      <c r="A1527" s="309" t="s">
        <v>2585</v>
      </c>
      <c r="B1527" s="314"/>
      <c r="C1527" s="314">
        <v>1023891</v>
      </c>
      <c r="D1527" s="311">
        <v>7350592743445</v>
      </c>
      <c r="E1527" s="318">
        <v>7350592743445</v>
      </c>
      <c r="F1527" s="318">
        <v>2106909200</v>
      </c>
      <c r="G1527" s="91" t="s">
        <v>719</v>
      </c>
      <c r="H1527" s="8" t="s">
        <v>257</v>
      </c>
      <c r="I1527" s="61" t="s">
        <v>731</v>
      </c>
      <c r="J1527" s="104" t="s">
        <v>592</v>
      </c>
      <c r="K1527" s="5" t="s">
        <v>258</v>
      </c>
      <c r="L1527" s="15"/>
      <c r="M1527" s="206">
        <v>24.767650339054036</v>
      </c>
      <c r="N1527" s="73"/>
      <c r="O1527" s="197">
        <f t="shared" si="375"/>
        <v>1050.1483743758913</v>
      </c>
      <c r="P1527" s="174">
        <v>1.25</v>
      </c>
      <c r="Q1527" s="174">
        <f t="shared" si="383"/>
        <v>24.767650339054036</v>
      </c>
      <c r="R1527" s="173">
        <f t="shared" si="385"/>
        <v>1312.685467969864</v>
      </c>
      <c r="S1527" s="173">
        <f t="shared" si="384"/>
        <v>262.53709359397271</v>
      </c>
      <c r="T1527" s="111"/>
      <c r="U1527" s="32">
        <f t="shared" si="372"/>
        <v>0</v>
      </c>
      <c r="V1527" s="280"/>
      <c r="W1527" s="137"/>
      <c r="X1527" s="215"/>
      <c r="Y1527" s="294"/>
      <c r="Z1527" s="151"/>
    </row>
    <row r="1528" spans="1:26" s="46" customFormat="1" ht="12.75" customHeight="1">
      <c r="A1528" s="309" t="s">
        <v>2586</v>
      </c>
      <c r="B1528" s="314"/>
      <c r="C1528" s="314">
        <v>1023892</v>
      </c>
      <c r="D1528" s="311">
        <v>7358670497839</v>
      </c>
      <c r="E1528" s="318">
        <v>7358670497839</v>
      </c>
      <c r="F1528" s="318">
        <v>2106909200</v>
      </c>
      <c r="G1528" s="91" t="s">
        <v>719</v>
      </c>
      <c r="H1528" s="8" t="s">
        <v>257</v>
      </c>
      <c r="I1528" s="61" t="s">
        <v>731</v>
      </c>
      <c r="J1528" s="104" t="s">
        <v>592</v>
      </c>
      <c r="K1528" s="5" t="s">
        <v>732</v>
      </c>
      <c r="L1528" s="15"/>
      <c r="M1528" s="206">
        <v>24.767650339054036</v>
      </c>
      <c r="N1528" s="289"/>
      <c r="O1528" s="197">
        <f t="shared" si="375"/>
        <v>1050.1483743758913</v>
      </c>
      <c r="P1528" s="174">
        <v>1.25</v>
      </c>
      <c r="Q1528" s="174">
        <f t="shared" si="383"/>
        <v>24.767650339054036</v>
      </c>
      <c r="R1528" s="173">
        <f t="shared" si="385"/>
        <v>1312.685467969864</v>
      </c>
      <c r="S1528" s="173">
        <f t="shared" si="384"/>
        <v>262.53709359397271</v>
      </c>
      <c r="T1528" s="111"/>
      <c r="U1528" s="32">
        <f t="shared" si="372"/>
        <v>0</v>
      </c>
      <c r="V1528" s="280"/>
      <c r="W1528" s="137"/>
      <c r="X1528" s="215"/>
      <c r="Y1528" s="20"/>
      <c r="Z1528" s="151"/>
    </row>
    <row r="1529" spans="1:26" s="46" customFormat="1" ht="12.75" customHeight="1">
      <c r="A1529" s="309" t="s">
        <v>2587</v>
      </c>
      <c r="B1529" s="314"/>
      <c r="C1529" s="314">
        <v>1023893</v>
      </c>
      <c r="D1529" s="311">
        <v>5402386010720</v>
      </c>
      <c r="E1529" s="318">
        <v>5402386010720</v>
      </c>
      <c r="F1529" s="318">
        <v>2106905900</v>
      </c>
      <c r="G1529" s="91" t="s">
        <v>719</v>
      </c>
      <c r="H1529" s="8" t="s">
        <v>257</v>
      </c>
      <c r="I1529" s="61" t="s">
        <v>733</v>
      </c>
      <c r="J1529" s="104" t="s">
        <v>560</v>
      </c>
      <c r="K1529" s="5" t="s">
        <v>3</v>
      </c>
      <c r="L1529" s="15"/>
      <c r="M1529" s="206">
        <v>16.206830021223229</v>
      </c>
      <c r="N1529" s="73"/>
      <c r="O1529" s="197">
        <f t="shared" si="375"/>
        <v>687.16959289986494</v>
      </c>
      <c r="P1529" s="174">
        <v>1.3</v>
      </c>
      <c r="Q1529" s="174">
        <f t="shared" si="383"/>
        <v>16.855103222072159</v>
      </c>
      <c r="R1529" s="173">
        <f t="shared" si="385"/>
        <v>893.3204707698244</v>
      </c>
      <c r="S1529" s="173">
        <f t="shared" si="384"/>
        <v>206.15087786995946</v>
      </c>
      <c r="T1529" s="111"/>
      <c r="U1529" s="32">
        <f t="shared" si="372"/>
        <v>0</v>
      </c>
      <c r="V1529" s="280"/>
      <c r="W1529" s="133" t="s">
        <v>249</v>
      </c>
      <c r="X1529" s="215"/>
      <c r="Y1529" s="294"/>
      <c r="Z1529" s="151"/>
    </row>
    <row r="1530" spans="1:26" s="46" customFormat="1" ht="12.75" customHeight="1">
      <c r="A1530" s="309" t="s">
        <v>2588</v>
      </c>
      <c r="B1530" s="314"/>
      <c r="C1530" s="314">
        <v>1023894</v>
      </c>
      <c r="D1530" s="311">
        <v>5144025175096</v>
      </c>
      <c r="E1530" s="318">
        <v>5144025175096</v>
      </c>
      <c r="F1530" s="318">
        <v>2106909200</v>
      </c>
      <c r="G1530" s="91" t="s">
        <v>719</v>
      </c>
      <c r="H1530" s="8" t="s">
        <v>257</v>
      </c>
      <c r="I1530" s="61" t="s">
        <v>737</v>
      </c>
      <c r="J1530" s="104" t="s">
        <v>481</v>
      </c>
      <c r="K1530" s="5"/>
      <c r="L1530" s="15"/>
      <c r="M1530" s="206">
        <v>15.743777734902563</v>
      </c>
      <c r="N1530" s="73"/>
      <c r="O1530" s="197">
        <f t="shared" si="375"/>
        <v>667.53617595986873</v>
      </c>
      <c r="P1530" s="174">
        <v>1.35</v>
      </c>
      <c r="Q1530" s="174">
        <f t="shared" si="383"/>
        <v>17.003279953694772</v>
      </c>
      <c r="R1530" s="173">
        <f t="shared" si="385"/>
        <v>901.17383754582295</v>
      </c>
      <c r="S1530" s="173">
        <f t="shared" si="384"/>
        <v>233.63766158595422</v>
      </c>
      <c r="T1530" s="111"/>
      <c r="U1530" s="32">
        <f t="shared" si="372"/>
        <v>0</v>
      </c>
      <c r="V1530" s="280">
        <v>8</v>
      </c>
      <c r="W1530" s="133" t="s">
        <v>249</v>
      </c>
      <c r="X1530" s="215"/>
      <c r="Y1530" s="294">
        <v>46478</v>
      </c>
      <c r="Z1530" s="151"/>
    </row>
    <row r="1531" spans="1:26" s="46" customFormat="1" ht="12.75" customHeight="1">
      <c r="A1531" s="309" t="s">
        <v>2589</v>
      </c>
      <c r="B1531" s="314">
        <v>80996994</v>
      </c>
      <c r="C1531" s="314">
        <v>1023895</v>
      </c>
      <c r="D1531" s="272">
        <v>7359692086247</v>
      </c>
      <c r="E1531" s="272">
        <v>7359692086247</v>
      </c>
      <c r="F1531" s="318">
        <v>2106905900</v>
      </c>
      <c r="G1531" s="91" t="s">
        <v>719</v>
      </c>
      <c r="H1531" s="79" t="s">
        <v>257</v>
      </c>
      <c r="I1531" s="61" t="s">
        <v>857</v>
      </c>
      <c r="J1531" s="104" t="s">
        <v>560</v>
      </c>
      <c r="K1531" s="5" t="s">
        <v>453</v>
      </c>
      <c r="L1531" s="15"/>
      <c r="M1531" s="206">
        <v>17.234580217691043</v>
      </c>
      <c r="N1531" s="73"/>
      <c r="O1531" s="197">
        <f t="shared" si="375"/>
        <v>730.74620123010027</v>
      </c>
      <c r="P1531" s="174">
        <v>1.3</v>
      </c>
      <c r="Q1531" s="174">
        <f t="shared" si="383"/>
        <v>17.923963426398686</v>
      </c>
      <c r="R1531" s="173">
        <f t="shared" si="385"/>
        <v>949.9700615991303</v>
      </c>
      <c r="S1531" s="173">
        <f t="shared" si="384"/>
        <v>219.22386036903004</v>
      </c>
      <c r="T1531" s="111"/>
      <c r="U1531" s="32">
        <f t="shared" si="372"/>
        <v>0</v>
      </c>
      <c r="V1531" s="280"/>
      <c r="W1531" s="137"/>
      <c r="X1531" s="215"/>
      <c r="Y1531" s="20"/>
      <c r="Z1531" s="151"/>
    </row>
    <row r="1532" spans="1:26" s="46" customFormat="1" ht="12.75" customHeight="1">
      <c r="A1532" s="309" t="s">
        <v>2590</v>
      </c>
      <c r="B1532" s="314"/>
      <c r="C1532" s="314">
        <v>1023896</v>
      </c>
      <c r="D1532" s="272">
        <v>5940541550044</v>
      </c>
      <c r="E1532" s="272">
        <v>5940541550044</v>
      </c>
      <c r="F1532" s="318">
        <v>2106909200</v>
      </c>
      <c r="G1532" s="91" t="s">
        <v>719</v>
      </c>
      <c r="H1532" s="8" t="s">
        <v>257</v>
      </c>
      <c r="I1532" s="61" t="s">
        <v>1336</v>
      </c>
      <c r="J1532" s="104" t="s">
        <v>481</v>
      </c>
      <c r="K1532" s="5"/>
      <c r="L1532" s="15"/>
      <c r="M1532" s="206">
        <v>14.783791287652409</v>
      </c>
      <c r="N1532" s="73"/>
      <c r="O1532" s="197">
        <f t="shared" si="375"/>
        <v>626.83275059646212</v>
      </c>
      <c r="P1532" s="174">
        <v>1.35</v>
      </c>
      <c r="Q1532" s="174">
        <f>M1532*0.8*P1532</f>
        <v>15.966494590664604</v>
      </c>
      <c r="R1532" s="173">
        <f t="shared" si="385"/>
        <v>846.224213305224</v>
      </c>
      <c r="S1532" s="173">
        <f>R1532-O1532</f>
        <v>219.39146270876188</v>
      </c>
      <c r="T1532" s="111"/>
      <c r="U1532" s="32">
        <f t="shared" si="372"/>
        <v>0</v>
      </c>
      <c r="V1532" s="280">
        <v>10</v>
      </c>
      <c r="W1532" s="137"/>
      <c r="X1532" s="215"/>
      <c r="Y1532" s="294">
        <v>46753</v>
      </c>
      <c r="Z1532" s="151"/>
    </row>
    <row r="1533" spans="1:26" s="46" customFormat="1" ht="12.75" customHeight="1">
      <c r="A1533" s="309" t="s">
        <v>2591</v>
      </c>
      <c r="B1533" s="314"/>
      <c r="C1533" s="314">
        <v>1023897</v>
      </c>
      <c r="D1533" s="272">
        <v>5940541550013</v>
      </c>
      <c r="E1533" s="272">
        <v>5940541550013</v>
      </c>
      <c r="F1533" s="318">
        <v>2106909200</v>
      </c>
      <c r="G1533" s="91" t="s">
        <v>719</v>
      </c>
      <c r="H1533" s="8" t="s">
        <v>257</v>
      </c>
      <c r="I1533" s="61" t="s">
        <v>1338</v>
      </c>
      <c r="J1533" s="104" t="s">
        <v>591</v>
      </c>
      <c r="K1533" s="5" t="s">
        <v>1342</v>
      </c>
      <c r="L1533" s="15"/>
      <c r="M1533" s="206">
        <v>26.87962052300438</v>
      </c>
      <c r="N1533" s="73"/>
      <c r="O1533" s="197">
        <f t="shared" si="375"/>
        <v>1139.6959101753857</v>
      </c>
      <c r="P1533" s="174">
        <v>1.25</v>
      </c>
      <c r="Q1533" s="174">
        <f>M1533*0.8*P1533</f>
        <v>26.879620523004384</v>
      </c>
      <c r="R1533" s="173">
        <f t="shared" si="385"/>
        <v>1424.6198877192323</v>
      </c>
      <c r="S1533" s="173">
        <f>R1533-O1533</f>
        <v>284.9239775438466</v>
      </c>
      <c r="T1533" s="111"/>
      <c r="U1533" s="32">
        <f t="shared" si="372"/>
        <v>0</v>
      </c>
      <c r="V1533" s="280">
        <v>2</v>
      </c>
      <c r="W1533" s="137"/>
      <c r="X1533" s="215"/>
      <c r="Y1533" s="294">
        <v>46784</v>
      </c>
      <c r="Z1533" s="151"/>
    </row>
    <row r="1534" spans="1:26" s="46" customFormat="1" ht="12.75" customHeight="1">
      <c r="A1534" s="309" t="s">
        <v>2592</v>
      </c>
      <c r="B1534" s="314"/>
      <c r="C1534" s="314">
        <v>1022925</v>
      </c>
      <c r="D1534" s="272">
        <v>5402336207286</v>
      </c>
      <c r="E1534" s="272">
        <v>5402336207286</v>
      </c>
      <c r="F1534" s="318">
        <v>2106909200</v>
      </c>
      <c r="G1534" s="91" t="s">
        <v>719</v>
      </c>
      <c r="H1534" s="81" t="s">
        <v>241</v>
      </c>
      <c r="I1534" s="62" t="s">
        <v>856</v>
      </c>
      <c r="J1534" s="104" t="s">
        <v>481</v>
      </c>
      <c r="K1534" s="5"/>
      <c r="L1534" s="15"/>
      <c r="M1534" s="206">
        <v>11.327840077551848</v>
      </c>
      <c r="N1534" s="289"/>
      <c r="O1534" s="197">
        <f t="shared" si="375"/>
        <v>480.30041928819838</v>
      </c>
      <c r="P1534" s="174">
        <v>1.4</v>
      </c>
      <c r="Q1534" s="174">
        <f t="shared" si="383"/>
        <v>12.687180886858068</v>
      </c>
      <c r="R1534" s="173">
        <f t="shared" si="385"/>
        <v>672.42058700347764</v>
      </c>
      <c r="S1534" s="173">
        <f t="shared" si="384"/>
        <v>192.12016771527925</v>
      </c>
      <c r="T1534" s="111"/>
      <c r="U1534" s="32">
        <f t="shared" si="372"/>
        <v>0</v>
      </c>
      <c r="V1534" s="280"/>
      <c r="W1534" s="136" t="s">
        <v>251</v>
      </c>
      <c r="X1534" s="215"/>
      <c r="Y1534" s="20"/>
      <c r="Z1534" s="151"/>
    </row>
    <row r="1535" spans="1:26" s="46" customFormat="1" ht="12.75" customHeight="1">
      <c r="A1535" s="309" t="s">
        <v>2593</v>
      </c>
      <c r="B1535" s="314"/>
      <c r="C1535" s="314">
        <v>1022926</v>
      </c>
      <c r="D1535" s="272">
        <v>7355438599552</v>
      </c>
      <c r="E1535" s="272">
        <v>7355438599552</v>
      </c>
      <c r="F1535" s="318">
        <v>2106909200</v>
      </c>
      <c r="G1535" s="91" t="s">
        <v>719</v>
      </c>
      <c r="H1535" s="81" t="s">
        <v>241</v>
      </c>
      <c r="I1535" s="62" t="s">
        <v>852</v>
      </c>
      <c r="J1535" s="104" t="s">
        <v>483</v>
      </c>
      <c r="K1535" s="5"/>
      <c r="L1535" s="15"/>
      <c r="M1535" s="206">
        <v>5.951915972950971</v>
      </c>
      <c r="N1535" s="73"/>
      <c r="O1535" s="197">
        <f t="shared" si="375"/>
        <v>252.3612372531212</v>
      </c>
      <c r="P1535" s="174">
        <v>1.7</v>
      </c>
      <c r="Q1535" s="174">
        <f t="shared" si="383"/>
        <v>8.0946057232133199</v>
      </c>
      <c r="R1535" s="173">
        <f t="shared" si="385"/>
        <v>429.01410333030594</v>
      </c>
      <c r="S1535" s="173">
        <f t="shared" si="384"/>
        <v>176.65286607718474</v>
      </c>
      <c r="T1535" s="111"/>
      <c r="U1535" s="32">
        <f t="shared" si="372"/>
        <v>0</v>
      </c>
      <c r="V1535" s="280"/>
      <c r="W1535" s="137"/>
      <c r="X1535" s="215"/>
      <c r="Y1535" s="294"/>
      <c r="Z1535" s="151"/>
    </row>
    <row r="1536" spans="1:26" s="46" customFormat="1" ht="12.75" customHeight="1">
      <c r="A1536" s="309" t="s">
        <v>2594</v>
      </c>
      <c r="B1536" s="278">
        <v>81068549</v>
      </c>
      <c r="C1536" s="278">
        <v>1022927</v>
      </c>
      <c r="D1536" s="311">
        <v>5402839115750</v>
      </c>
      <c r="E1536" s="318">
        <v>5402839115750</v>
      </c>
      <c r="F1536" s="318">
        <v>2106909200</v>
      </c>
      <c r="G1536" s="91" t="s">
        <v>719</v>
      </c>
      <c r="H1536" s="81" t="s">
        <v>241</v>
      </c>
      <c r="I1536" s="62" t="s">
        <v>735</v>
      </c>
      <c r="J1536" s="104" t="s">
        <v>481</v>
      </c>
      <c r="K1536" s="5"/>
      <c r="L1536" s="15"/>
      <c r="M1536" s="206">
        <v>13.247812972052161</v>
      </c>
      <c r="N1536" s="73"/>
      <c r="O1536" s="197">
        <f t="shared" si="375"/>
        <v>561.70727001501166</v>
      </c>
      <c r="P1536" s="174">
        <v>1.35</v>
      </c>
      <c r="Q1536" s="174">
        <f t="shared" si="383"/>
        <v>14.307638009816335</v>
      </c>
      <c r="R1536" s="173">
        <f t="shared" si="385"/>
        <v>758.30481452026572</v>
      </c>
      <c r="S1536" s="173">
        <f t="shared" si="384"/>
        <v>196.59754450525406</v>
      </c>
      <c r="T1536" s="111"/>
      <c r="U1536" s="32">
        <f t="shared" ref="U1536:U1599" si="386">O1536*T1536</f>
        <v>0</v>
      </c>
      <c r="V1536" s="280"/>
      <c r="W1536" s="134" t="s">
        <v>250</v>
      </c>
      <c r="X1536" s="215"/>
      <c r="Y1536" s="294"/>
      <c r="Z1536" s="151"/>
    </row>
    <row r="1537" spans="1:26" s="46" customFormat="1" ht="12.75" customHeight="1">
      <c r="A1537" s="309" t="s">
        <v>2595</v>
      </c>
      <c r="B1537" s="314"/>
      <c r="C1537" s="314">
        <v>1022928</v>
      </c>
      <c r="D1537" s="272">
        <v>5949471392731</v>
      </c>
      <c r="E1537" s="272">
        <v>5949471392731</v>
      </c>
      <c r="F1537" s="318">
        <v>2106909200</v>
      </c>
      <c r="G1537" s="91" t="s">
        <v>719</v>
      </c>
      <c r="H1537" s="81" t="s">
        <v>241</v>
      </c>
      <c r="I1537" s="62" t="s">
        <v>869</v>
      </c>
      <c r="J1537" s="104" t="s">
        <v>870</v>
      </c>
      <c r="K1537" s="5"/>
      <c r="L1537" s="15"/>
      <c r="M1537" s="206">
        <v>24.767650339054036</v>
      </c>
      <c r="N1537" s="73"/>
      <c r="O1537" s="197">
        <f t="shared" si="375"/>
        <v>1050.1483743758913</v>
      </c>
      <c r="P1537" s="174">
        <v>1.25</v>
      </c>
      <c r="Q1537" s="174">
        <f t="shared" si="383"/>
        <v>24.767650339054036</v>
      </c>
      <c r="R1537" s="173">
        <f t="shared" si="385"/>
        <v>1312.685467969864</v>
      </c>
      <c r="S1537" s="173">
        <f t="shared" si="384"/>
        <v>262.53709359397271</v>
      </c>
      <c r="T1537" s="111"/>
      <c r="U1537" s="32">
        <f t="shared" si="386"/>
        <v>0</v>
      </c>
      <c r="V1537" s="280"/>
      <c r="W1537" s="133" t="s">
        <v>249</v>
      </c>
      <c r="X1537" s="215"/>
      <c r="Y1537" s="294"/>
      <c r="Z1537" s="151"/>
    </row>
    <row r="1538" spans="1:26" s="46" customFormat="1" ht="12.75" customHeight="1">
      <c r="A1538" s="309" t="s">
        <v>2596</v>
      </c>
      <c r="B1538" s="314"/>
      <c r="C1538" s="314">
        <v>1022929</v>
      </c>
      <c r="D1538" s="311">
        <v>5405479104610</v>
      </c>
      <c r="E1538" s="318">
        <v>5405479104610</v>
      </c>
      <c r="F1538" s="318">
        <v>2106909200</v>
      </c>
      <c r="G1538" s="91" t="s">
        <v>719</v>
      </c>
      <c r="H1538" s="81" t="s">
        <v>241</v>
      </c>
      <c r="I1538" s="62" t="s">
        <v>736</v>
      </c>
      <c r="J1538" s="104" t="s">
        <v>495</v>
      </c>
      <c r="K1538" s="5"/>
      <c r="L1538" s="15"/>
      <c r="M1538" s="206">
        <v>11.96143113273695</v>
      </c>
      <c r="N1538" s="73"/>
      <c r="O1538" s="197">
        <f t="shared" si="375"/>
        <v>507.16468002804669</v>
      </c>
      <c r="P1538" s="174">
        <v>1.4</v>
      </c>
      <c r="Q1538" s="174">
        <f t="shared" si="383"/>
        <v>13.396802868665384</v>
      </c>
      <c r="R1538" s="173">
        <f t="shared" si="385"/>
        <v>710.03055203926533</v>
      </c>
      <c r="S1538" s="173">
        <f t="shared" si="384"/>
        <v>202.86587201121864</v>
      </c>
      <c r="T1538" s="111"/>
      <c r="U1538" s="32">
        <f t="shared" si="386"/>
        <v>0</v>
      </c>
      <c r="V1538" s="280">
        <v>8</v>
      </c>
      <c r="W1538" s="137"/>
      <c r="X1538" s="215"/>
      <c r="Y1538" s="294">
        <v>46844</v>
      </c>
      <c r="Z1538" s="151"/>
    </row>
    <row r="1539" spans="1:26" s="46" customFormat="1" ht="12.75" customHeight="1">
      <c r="A1539" s="309" t="s">
        <v>2597</v>
      </c>
      <c r="B1539" s="278">
        <v>81068550</v>
      </c>
      <c r="C1539" s="278">
        <v>1022930</v>
      </c>
      <c r="D1539" s="272">
        <v>7354214857817</v>
      </c>
      <c r="E1539" s="272">
        <v>7354214857817</v>
      </c>
      <c r="F1539" s="318">
        <v>2106909200</v>
      </c>
      <c r="G1539" s="91" t="s">
        <v>719</v>
      </c>
      <c r="H1539" s="81" t="s">
        <v>241</v>
      </c>
      <c r="I1539" s="62" t="s">
        <v>859</v>
      </c>
      <c r="J1539" s="104" t="s">
        <v>481</v>
      </c>
      <c r="K1539" s="5"/>
      <c r="L1539" s="15"/>
      <c r="M1539" s="206">
        <v>10.559850919751721</v>
      </c>
      <c r="N1539" s="289"/>
      <c r="O1539" s="197">
        <f t="shared" si="375"/>
        <v>447.73767899747304</v>
      </c>
      <c r="P1539" s="174">
        <v>1.4</v>
      </c>
      <c r="Q1539" s="174">
        <f t="shared" si="383"/>
        <v>11.827033030121926</v>
      </c>
      <c r="R1539" s="173">
        <f t="shared" si="385"/>
        <v>626.83275059646212</v>
      </c>
      <c r="S1539" s="173">
        <f t="shared" si="384"/>
        <v>179.09507159898908</v>
      </c>
      <c r="T1539" s="111"/>
      <c r="U1539" s="32">
        <f t="shared" si="386"/>
        <v>0</v>
      </c>
      <c r="V1539" s="280"/>
      <c r="W1539" s="134" t="s">
        <v>250</v>
      </c>
      <c r="X1539" s="215"/>
      <c r="Y1539" s="294"/>
      <c r="Z1539" s="151"/>
    </row>
    <row r="1540" spans="1:26" s="46" customFormat="1" ht="12.75" customHeight="1">
      <c r="A1540" s="309" t="s">
        <v>2598</v>
      </c>
      <c r="B1540" s="314"/>
      <c r="C1540" s="314">
        <v>1022931</v>
      </c>
      <c r="D1540" s="272">
        <v>7359682027236</v>
      </c>
      <c r="E1540" s="272">
        <v>7359682027236</v>
      </c>
      <c r="F1540" s="318">
        <v>2106909200</v>
      </c>
      <c r="G1540" s="91" t="s">
        <v>719</v>
      </c>
      <c r="H1540" s="81" t="s">
        <v>241</v>
      </c>
      <c r="I1540" s="62" t="s">
        <v>1346</v>
      </c>
      <c r="J1540" s="104" t="s">
        <v>486</v>
      </c>
      <c r="K1540" s="5"/>
      <c r="L1540" s="15"/>
      <c r="M1540" s="206">
        <v>8.0638861569013152</v>
      </c>
      <c r="N1540" s="73"/>
      <c r="O1540" s="197">
        <f t="shared" si="375"/>
        <v>341.90877305261574</v>
      </c>
      <c r="P1540" s="174">
        <v>1.5</v>
      </c>
      <c r="Q1540" s="174">
        <f t="shared" si="383"/>
        <v>9.6766633882815789</v>
      </c>
      <c r="R1540" s="173">
        <f t="shared" si="385"/>
        <v>512.86315957892373</v>
      </c>
      <c r="S1540" s="173">
        <f t="shared" si="384"/>
        <v>170.95438652630799</v>
      </c>
      <c r="T1540" s="111"/>
      <c r="U1540" s="32">
        <f t="shared" si="386"/>
        <v>0</v>
      </c>
      <c r="V1540" s="280">
        <v>8</v>
      </c>
      <c r="W1540" s="137"/>
      <c r="X1540" s="215"/>
      <c r="Y1540" s="294">
        <v>46569</v>
      </c>
      <c r="Z1540" s="151"/>
    </row>
    <row r="1541" spans="1:26" s="46" customFormat="1" ht="12.75" customHeight="1">
      <c r="A1541" s="309" t="s">
        <v>2599</v>
      </c>
      <c r="B1541" s="314"/>
      <c r="C1541" s="314">
        <v>1022932</v>
      </c>
      <c r="D1541" s="272">
        <v>5949471392991</v>
      </c>
      <c r="E1541" s="272">
        <v>5949471392991</v>
      </c>
      <c r="F1541" s="318">
        <v>2106909200</v>
      </c>
      <c r="G1541" s="91" t="s">
        <v>719</v>
      </c>
      <c r="H1541" s="81" t="s">
        <v>241</v>
      </c>
      <c r="I1541" s="62" t="s">
        <v>1015</v>
      </c>
      <c r="J1541" s="104" t="s">
        <v>592</v>
      </c>
      <c r="K1541" s="5" t="s">
        <v>1331</v>
      </c>
      <c r="L1541" s="15"/>
      <c r="M1541" s="206">
        <v>72.958969991011884</v>
      </c>
      <c r="N1541" s="73"/>
      <c r="O1541" s="197">
        <f t="shared" si="375"/>
        <v>3093.4603276189041</v>
      </c>
      <c r="P1541" s="174">
        <v>1.2</v>
      </c>
      <c r="Q1541" s="174">
        <f>M1541*0.8*P1541</f>
        <v>70.040611191371411</v>
      </c>
      <c r="R1541" s="173">
        <f t="shared" si="385"/>
        <v>3712.152393142685</v>
      </c>
      <c r="S1541" s="173">
        <f>R1541-O1541</f>
        <v>618.69206552378091</v>
      </c>
      <c r="T1541" s="111"/>
      <c r="U1541" s="32">
        <f t="shared" si="386"/>
        <v>0</v>
      </c>
      <c r="V1541" s="280"/>
      <c r="W1541" s="137"/>
      <c r="X1541" s="215"/>
      <c r="Y1541" s="294"/>
      <c r="Z1541" s="151"/>
    </row>
    <row r="1542" spans="1:26" s="46" customFormat="1" ht="12.75" customHeight="1">
      <c r="A1542" s="309" t="s">
        <v>2600</v>
      </c>
      <c r="B1542" s="314"/>
      <c r="C1542" s="314">
        <v>1022933</v>
      </c>
      <c r="D1542" s="311">
        <v>7352344286903</v>
      </c>
      <c r="E1542" s="318">
        <v>7352344286903</v>
      </c>
      <c r="F1542" s="318">
        <v>2106909200</v>
      </c>
      <c r="G1542" s="91" t="s">
        <v>719</v>
      </c>
      <c r="H1542" s="81" t="s">
        <v>241</v>
      </c>
      <c r="I1542" s="62" t="s">
        <v>1192</v>
      </c>
      <c r="J1542" s="107" t="s">
        <v>486</v>
      </c>
      <c r="K1542" s="5"/>
      <c r="L1542" s="15"/>
      <c r="M1542" s="206">
        <v>7.4878942885512201</v>
      </c>
      <c r="N1542" s="73"/>
      <c r="O1542" s="197">
        <f t="shared" si="375"/>
        <v>317.48671783457172</v>
      </c>
      <c r="P1542" s="174">
        <v>1.6</v>
      </c>
      <c r="Q1542" s="174">
        <f>M1542*0.8*P1542</f>
        <v>9.5845046893455628</v>
      </c>
      <c r="R1542" s="173">
        <f t="shared" si="385"/>
        <v>507.97874853531482</v>
      </c>
      <c r="S1542" s="173">
        <f>R1542-O1542</f>
        <v>190.4920307007431</v>
      </c>
      <c r="T1542" s="111"/>
      <c r="U1542" s="32">
        <f t="shared" si="386"/>
        <v>0</v>
      </c>
      <c r="V1542" s="280"/>
      <c r="W1542" s="137"/>
      <c r="X1542" s="215"/>
      <c r="Y1542" s="294"/>
      <c r="Z1542" s="151"/>
    </row>
    <row r="1543" spans="1:26" s="46" customFormat="1" ht="12.75" customHeight="1">
      <c r="A1543" s="309" t="s">
        <v>3561</v>
      </c>
      <c r="B1543" s="314"/>
      <c r="C1543" s="314">
        <v>1948764</v>
      </c>
      <c r="D1543" s="311">
        <v>7356789439269</v>
      </c>
      <c r="E1543" s="318">
        <v>7356789439269</v>
      </c>
      <c r="F1543" s="318">
        <v>2106909200</v>
      </c>
      <c r="G1543" s="91" t="s">
        <v>719</v>
      </c>
      <c r="H1543" s="8" t="s">
        <v>241</v>
      </c>
      <c r="I1543" s="62" t="s">
        <v>3611</v>
      </c>
      <c r="J1543" s="107" t="s">
        <v>615</v>
      </c>
      <c r="K1543" s="5" t="s">
        <v>266</v>
      </c>
      <c r="L1543" s="15"/>
      <c r="M1543" s="206">
        <v>22.079688286753601</v>
      </c>
      <c r="N1543" s="73"/>
      <c r="O1543" s="197">
        <f t="shared" si="375"/>
        <v>936.17878335835269</v>
      </c>
      <c r="P1543" s="174">
        <v>1.25</v>
      </c>
      <c r="Q1543" s="174">
        <f>M1543*0.8*P1543</f>
        <v>22.079688286753601</v>
      </c>
      <c r="R1543" s="173">
        <f t="shared" si="385"/>
        <v>1170.2234791979408</v>
      </c>
      <c r="S1543" s="173">
        <f>R1543-O1543</f>
        <v>234.04469583958814</v>
      </c>
      <c r="T1543" s="111"/>
      <c r="U1543" s="32">
        <f t="shared" si="386"/>
        <v>0</v>
      </c>
      <c r="V1543" s="280">
        <v>4</v>
      </c>
      <c r="W1543" s="137"/>
      <c r="X1543" s="215"/>
      <c r="Y1543" s="294">
        <v>46784</v>
      </c>
      <c r="Z1543" s="151"/>
    </row>
    <row r="1544" spans="1:26" s="46" customFormat="1" ht="12.75" customHeight="1">
      <c r="A1544" s="309" t="s">
        <v>2601</v>
      </c>
      <c r="B1544" s="314"/>
      <c r="C1544" s="314">
        <v>1022934</v>
      </c>
      <c r="D1544" s="272">
        <v>5409721079732</v>
      </c>
      <c r="E1544" s="272">
        <v>5409721079732</v>
      </c>
      <c r="F1544" s="318">
        <v>2106909200</v>
      </c>
      <c r="G1544" s="91" t="s">
        <v>719</v>
      </c>
      <c r="H1544" s="81" t="s">
        <v>241</v>
      </c>
      <c r="I1544" s="62" t="s">
        <v>847</v>
      </c>
      <c r="J1544" s="104" t="s">
        <v>486</v>
      </c>
      <c r="K1544" s="5"/>
      <c r="L1544" s="15"/>
      <c r="M1544" s="206">
        <v>13.247812972052161</v>
      </c>
      <c r="N1544" s="73"/>
      <c r="O1544" s="197">
        <f t="shared" si="375"/>
        <v>561.70727001501166</v>
      </c>
      <c r="P1544" s="174">
        <v>1.35</v>
      </c>
      <c r="Q1544" s="174">
        <f t="shared" si="383"/>
        <v>14.307638009816335</v>
      </c>
      <c r="R1544" s="173">
        <f t="shared" si="385"/>
        <v>758.30481452026572</v>
      </c>
      <c r="S1544" s="173">
        <f t="shared" si="384"/>
        <v>196.59754450525406</v>
      </c>
      <c r="T1544" s="111"/>
      <c r="U1544" s="32">
        <f t="shared" si="386"/>
        <v>0</v>
      </c>
      <c r="V1544" s="280">
        <v>1</v>
      </c>
      <c r="W1544" s="137"/>
      <c r="X1544" s="215"/>
      <c r="Y1544" s="294">
        <v>46874</v>
      </c>
      <c r="Z1544" s="151"/>
    </row>
    <row r="1545" spans="1:26" s="46" customFormat="1" ht="12.75" customHeight="1">
      <c r="A1545" s="309" t="s">
        <v>2602</v>
      </c>
      <c r="B1545" s="314"/>
      <c r="C1545" s="314">
        <v>1022935</v>
      </c>
      <c r="D1545" s="272">
        <v>7357028601799</v>
      </c>
      <c r="E1545" s="272">
        <v>7357028601799</v>
      </c>
      <c r="F1545" s="318">
        <v>2106909200</v>
      </c>
      <c r="G1545" s="91" t="s">
        <v>719</v>
      </c>
      <c r="H1545" s="81" t="s">
        <v>241</v>
      </c>
      <c r="I1545" s="62" t="s">
        <v>861</v>
      </c>
      <c r="J1545" s="104" t="s">
        <v>486</v>
      </c>
      <c r="K1545" s="5"/>
      <c r="L1545" s="15"/>
      <c r="M1545" s="206">
        <v>12.959817037877112</v>
      </c>
      <c r="N1545" s="73"/>
      <c r="O1545" s="197">
        <f t="shared" si="375"/>
        <v>549.49624240598962</v>
      </c>
      <c r="P1545" s="174">
        <v>1.35</v>
      </c>
      <c r="Q1545" s="174">
        <f t="shared" si="383"/>
        <v>13.996602400907282</v>
      </c>
      <c r="R1545" s="173">
        <f t="shared" si="385"/>
        <v>741.81992724808595</v>
      </c>
      <c r="S1545" s="173">
        <f t="shared" si="384"/>
        <v>192.32368484209633</v>
      </c>
      <c r="T1545" s="111"/>
      <c r="U1545" s="32">
        <f t="shared" si="386"/>
        <v>0</v>
      </c>
      <c r="V1545" s="280"/>
      <c r="W1545" s="137"/>
      <c r="X1545" s="215"/>
      <c r="Y1545" s="294"/>
      <c r="Z1545" s="151"/>
    </row>
    <row r="1546" spans="1:26" s="46" customFormat="1" ht="12.75" customHeight="1">
      <c r="A1546" s="309" t="s">
        <v>2603</v>
      </c>
      <c r="B1546" s="314"/>
      <c r="C1546" s="314">
        <v>1022936</v>
      </c>
      <c r="D1546" s="272">
        <v>7355760205282</v>
      </c>
      <c r="E1546" s="272">
        <v>7355760205282</v>
      </c>
      <c r="F1546" s="318">
        <v>2106909200</v>
      </c>
      <c r="G1546" s="91" t="s">
        <v>719</v>
      </c>
      <c r="H1546" s="81" t="s">
        <v>241</v>
      </c>
      <c r="I1546" s="62" t="s">
        <v>860</v>
      </c>
      <c r="J1546" s="104" t="s">
        <v>486</v>
      </c>
      <c r="K1546" s="5"/>
      <c r="L1546" s="15"/>
      <c r="M1546" s="206">
        <v>12.095829235351971</v>
      </c>
      <c r="N1546" s="73"/>
      <c r="O1546" s="197">
        <f t="shared" si="375"/>
        <v>512.86315957892361</v>
      </c>
      <c r="P1546" s="174">
        <v>1.35</v>
      </c>
      <c r="Q1546" s="174">
        <f t="shared" si="383"/>
        <v>13.063495574180131</v>
      </c>
      <c r="R1546" s="173">
        <f t="shared" si="385"/>
        <v>692.36526543154696</v>
      </c>
      <c r="S1546" s="173">
        <f t="shared" si="384"/>
        <v>179.50210585262334</v>
      </c>
      <c r="T1546" s="111"/>
      <c r="U1546" s="32">
        <f t="shared" si="386"/>
        <v>0</v>
      </c>
      <c r="V1546" s="280"/>
      <c r="W1546" s="137"/>
      <c r="X1546" s="215"/>
      <c r="Y1546" s="294"/>
      <c r="Z1546" s="151"/>
    </row>
    <row r="1547" spans="1:26" s="46" customFormat="1" ht="12.75" customHeight="1">
      <c r="A1547" s="309" t="s">
        <v>2604</v>
      </c>
      <c r="B1547" s="314">
        <v>81029926</v>
      </c>
      <c r="C1547" s="314">
        <v>1022937</v>
      </c>
      <c r="D1547" s="272">
        <v>5402367929621</v>
      </c>
      <c r="E1547" s="272">
        <v>5402367929621</v>
      </c>
      <c r="F1547" s="318">
        <v>2106909200</v>
      </c>
      <c r="G1547" s="91" t="s">
        <v>719</v>
      </c>
      <c r="H1547" s="81" t="s">
        <v>241</v>
      </c>
      <c r="I1547" s="62" t="s">
        <v>848</v>
      </c>
      <c r="J1547" s="104" t="s">
        <v>481</v>
      </c>
      <c r="K1547" s="5"/>
      <c r="L1547" s="15"/>
      <c r="M1547" s="206">
        <v>7.1038997096511594</v>
      </c>
      <c r="N1547" s="73"/>
      <c r="O1547" s="197">
        <f t="shared" si="375"/>
        <v>301.20534768920919</v>
      </c>
      <c r="P1547" s="174">
        <v>1.6</v>
      </c>
      <c r="Q1547" s="174">
        <f t="shared" si="383"/>
        <v>9.0929916283534862</v>
      </c>
      <c r="R1547" s="173">
        <f t="shared" si="385"/>
        <v>481.92855630273476</v>
      </c>
      <c r="S1547" s="173">
        <f t="shared" si="384"/>
        <v>180.72320861352557</v>
      </c>
      <c r="T1547" s="111"/>
      <c r="U1547" s="32">
        <f t="shared" si="386"/>
        <v>0</v>
      </c>
      <c r="V1547" s="280" t="s">
        <v>4119</v>
      </c>
      <c r="W1547" s="134" t="s">
        <v>250</v>
      </c>
      <c r="X1547" s="215"/>
      <c r="Y1547" s="294">
        <v>46905</v>
      </c>
      <c r="Z1547" s="151"/>
    </row>
    <row r="1548" spans="1:26" ht="12.75" customHeight="1">
      <c r="A1548" s="309" t="s">
        <v>2605</v>
      </c>
      <c r="B1548" s="310"/>
      <c r="C1548" s="310"/>
      <c r="D1548" s="272">
        <v>5940541550358</v>
      </c>
      <c r="E1548" s="272">
        <v>5940541550358</v>
      </c>
      <c r="F1548" s="318">
        <v>2106905900</v>
      </c>
      <c r="G1548" s="91" t="s">
        <v>719</v>
      </c>
      <c r="H1548" s="8" t="s">
        <v>241</v>
      </c>
      <c r="I1548" s="62" t="s">
        <v>1360</v>
      </c>
      <c r="J1548" s="104" t="s">
        <v>881</v>
      </c>
      <c r="K1548" s="5" t="s">
        <v>453</v>
      </c>
      <c r="L1548" s="15"/>
      <c r="M1548" s="206">
        <v>1.3439810261502194</v>
      </c>
      <c r="N1548" s="289"/>
      <c r="O1548" s="197">
        <f t="shared" si="375"/>
        <v>56.984795508769302</v>
      </c>
      <c r="P1548" s="174">
        <v>1.5</v>
      </c>
      <c r="Q1548" s="174">
        <f t="shared" ref="Q1548" si="387">M1548*0.8*P1548</f>
        <v>1.6127772313802633</v>
      </c>
      <c r="R1548" s="173">
        <f t="shared" si="385"/>
        <v>85.47719326315395</v>
      </c>
      <c r="S1548" s="173">
        <f t="shared" ref="S1548" si="388">R1548-O1548</f>
        <v>28.492397754384648</v>
      </c>
      <c r="T1548" s="111"/>
      <c r="U1548" s="32">
        <f t="shared" si="386"/>
        <v>0</v>
      </c>
      <c r="V1548" s="280"/>
      <c r="W1548" s="133" t="s">
        <v>249</v>
      </c>
      <c r="X1548" s="274"/>
      <c r="Y1548" s="20"/>
      <c r="Z1548" s="151"/>
    </row>
    <row r="1549" spans="1:26" s="46" customFormat="1" ht="12.75" customHeight="1">
      <c r="A1549" s="309" t="s">
        <v>2606</v>
      </c>
      <c r="B1549" s="314">
        <v>81029927</v>
      </c>
      <c r="C1549" s="314">
        <v>1022938</v>
      </c>
      <c r="D1549" s="272">
        <v>7359392901680</v>
      </c>
      <c r="E1549" s="272">
        <v>7359392901680</v>
      </c>
      <c r="F1549" s="318">
        <v>2106909200</v>
      </c>
      <c r="G1549" s="91" t="s">
        <v>719</v>
      </c>
      <c r="H1549" s="81" t="s">
        <v>241</v>
      </c>
      <c r="I1549" s="62" t="s">
        <v>858</v>
      </c>
      <c r="J1549" s="104" t="s">
        <v>495</v>
      </c>
      <c r="K1549" s="5"/>
      <c r="L1549" s="15"/>
      <c r="M1549" s="206">
        <v>7.6798915780012518</v>
      </c>
      <c r="N1549" s="73"/>
      <c r="O1549" s="197">
        <f t="shared" ref="O1549:O1612" si="389">(M1549+M1549*N1549)*$Y$3*(1-$Y$2/100)</f>
        <v>325.6274029072531</v>
      </c>
      <c r="P1549" s="174">
        <v>1.6</v>
      </c>
      <c r="Q1549" s="174">
        <f t="shared" si="383"/>
        <v>9.8302612198416028</v>
      </c>
      <c r="R1549" s="173">
        <f t="shared" si="385"/>
        <v>521.00384465160494</v>
      </c>
      <c r="S1549" s="173">
        <f t="shared" si="384"/>
        <v>195.37644174435184</v>
      </c>
      <c r="T1549" s="111"/>
      <c r="U1549" s="32">
        <f t="shared" si="386"/>
        <v>0</v>
      </c>
      <c r="V1549" s="280">
        <v>2</v>
      </c>
      <c r="W1549" s="137"/>
      <c r="X1549" s="215"/>
      <c r="Y1549" s="294">
        <v>46508</v>
      </c>
      <c r="Z1549" s="151"/>
    </row>
    <row r="1550" spans="1:26" s="46" customFormat="1" ht="12.75" customHeight="1">
      <c r="A1550" s="309" t="s">
        <v>2607</v>
      </c>
      <c r="B1550" s="314"/>
      <c r="C1550" s="314">
        <v>1022939</v>
      </c>
      <c r="D1550" s="272">
        <v>7359438464599</v>
      </c>
      <c r="E1550" s="272">
        <v>7359438464599</v>
      </c>
      <c r="F1550" s="318">
        <v>2106909200</v>
      </c>
      <c r="G1550" s="91" t="s">
        <v>719</v>
      </c>
      <c r="H1550" s="81" t="s">
        <v>241</v>
      </c>
      <c r="I1550" s="62" t="s">
        <v>698</v>
      </c>
      <c r="J1550" s="104" t="s">
        <v>481</v>
      </c>
      <c r="K1550" s="5"/>
      <c r="L1550" s="15"/>
      <c r="M1550" s="206">
        <v>9.4078671830515344</v>
      </c>
      <c r="N1550" s="73"/>
      <c r="O1550" s="197">
        <f t="shared" si="389"/>
        <v>398.89356856138511</v>
      </c>
      <c r="P1550" s="174">
        <v>1.5</v>
      </c>
      <c r="Q1550" s="174">
        <f t="shared" si="383"/>
        <v>11.289440619661843</v>
      </c>
      <c r="R1550" s="173">
        <f t="shared" si="385"/>
        <v>598.34035284207766</v>
      </c>
      <c r="S1550" s="173">
        <f t="shared" si="384"/>
        <v>199.44678428069255</v>
      </c>
      <c r="T1550" s="111"/>
      <c r="U1550" s="32">
        <f t="shared" si="386"/>
        <v>0</v>
      </c>
      <c r="V1550" s="280">
        <v>7</v>
      </c>
      <c r="W1550" s="137"/>
      <c r="X1550" s="215"/>
      <c r="Y1550" s="294">
        <v>46874</v>
      </c>
      <c r="Z1550" s="151"/>
    </row>
    <row r="1551" spans="1:26" s="46" customFormat="1" ht="12.75" customHeight="1">
      <c r="A1551" s="309" t="s">
        <v>2608</v>
      </c>
      <c r="B1551" s="278">
        <v>81068551</v>
      </c>
      <c r="C1551" s="278">
        <v>1022940</v>
      </c>
      <c r="D1551" s="272">
        <v>5406720623522</v>
      </c>
      <c r="E1551" s="272">
        <v>5406720623522</v>
      </c>
      <c r="F1551" s="318">
        <v>2106909200</v>
      </c>
      <c r="G1551" s="91" t="s">
        <v>719</v>
      </c>
      <c r="H1551" s="81" t="s">
        <v>241</v>
      </c>
      <c r="I1551" s="62" t="s">
        <v>806</v>
      </c>
      <c r="J1551" s="104" t="s">
        <v>481</v>
      </c>
      <c r="K1551" s="5"/>
      <c r="L1551" s="15"/>
      <c r="M1551" s="206">
        <v>9.5462181710375873</v>
      </c>
      <c r="N1551" s="73"/>
      <c r="O1551" s="197">
        <f t="shared" si="389"/>
        <v>404.75965045199371</v>
      </c>
      <c r="P1551" s="174">
        <v>1.5</v>
      </c>
      <c r="Q1551" s="174">
        <f t="shared" si="383"/>
        <v>11.455461805245106</v>
      </c>
      <c r="R1551" s="173">
        <f t="shared" si="385"/>
        <v>607.13947567799062</v>
      </c>
      <c r="S1551" s="173">
        <f t="shared" si="384"/>
        <v>202.37982522599691</v>
      </c>
      <c r="T1551" s="111"/>
      <c r="U1551" s="32">
        <f t="shared" si="386"/>
        <v>0</v>
      </c>
      <c r="V1551" s="280">
        <v>2</v>
      </c>
      <c r="W1551" s="134" t="s">
        <v>250</v>
      </c>
      <c r="X1551" s="215"/>
      <c r="Y1551" s="294">
        <v>46722</v>
      </c>
      <c r="Z1551" s="151"/>
    </row>
    <row r="1552" spans="1:26" s="46" customFormat="1" ht="12.75" customHeight="1">
      <c r="A1552" s="309" t="s">
        <v>2609</v>
      </c>
      <c r="B1552" s="314"/>
      <c r="C1552" s="314">
        <v>1022942</v>
      </c>
      <c r="D1552" s="311">
        <v>5402395706584</v>
      </c>
      <c r="E1552" s="318">
        <v>5402395706584</v>
      </c>
      <c r="F1552" s="318">
        <v>2106909200</v>
      </c>
      <c r="G1552" s="91" t="s">
        <v>719</v>
      </c>
      <c r="H1552" s="81" t="s">
        <v>241</v>
      </c>
      <c r="I1552" s="62" t="s">
        <v>750</v>
      </c>
      <c r="J1552" s="104" t="s">
        <v>486</v>
      </c>
      <c r="K1552" s="5"/>
      <c r="L1552" s="15"/>
      <c r="M1552" s="206">
        <v>10.751848209201752</v>
      </c>
      <c r="N1552" s="73"/>
      <c r="O1552" s="197">
        <f t="shared" si="389"/>
        <v>455.8783640701543</v>
      </c>
      <c r="P1552" s="174">
        <v>1.4</v>
      </c>
      <c r="Q1552" s="174">
        <f t="shared" si="383"/>
        <v>12.042069994305963</v>
      </c>
      <c r="R1552" s="173">
        <f t="shared" si="385"/>
        <v>638.22970969821608</v>
      </c>
      <c r="S1552" s="173">
        <f t="shared" si="384"/>
        <v>182.35134562806178</v>
      </c>
      <c r="T1552" s="111"/>
      <c r="U1552" s="32">
        <f t="shared" si="386"/>
        <v>0</v>
      </c>
      <c r="V1552" s="280"/>
      <c r="W1552" s="137"/>
      <c r="X1552" s="215"/>
      <c r="Y1552" s="294"/>
      <c r="Z1552" s="151"/>
    </row>
    <row r="1553" spans="1:26" s="46" customFormat="1" ht="12.75" customHeight="1">
      <c r="A1553" s="309" t="s">
        <v>2610</v>
      </c>
      <c r="B1553" s="314"/>
      <c r="C1553" s="314">
        <v>1022943</v>
      </c>
      <c r="D1553" s="272">
        <v>7355479296977</v>
      </c>
      <c r="E1553" s="272">
        <v>7355479296977</v>
      </c>
      <c r="F1553" s="318">
        <v>2106909200</v>
      </c>
      <c r="G1553" s="91" t="s">
        <v>719</v>
      </c>
      <c r="H1553" s="81" t="s">
        <v>241</v>
      </c>
      <c r="I1553" s="62" t="s">
        <v>862</v>
      </c>
      <c r="J1553" s="104" t="s">
        <v>486</v>
      </c>
      <c r="K1553" s="5"/>
      <c r="L1553" s="15"/>
      <c r="M1553" s="206">
        <v>9.2158698936015035</v>
      </c>
      <c r="N1553" s="73"/>
      <c r="O1553" s="197">
        <f t="shared" si="389"/>
        <v>390.75288348870379</v>
      </c>
      <c r="P1553" s="174">
        <v>1.5</v>
      </c>
      <c r="Q1553" s="174">
        <f t="shared" ref="Q1553:Q1601" si="390">M1553*0.8*P1553</f>
        <v>11.059043872321805</v>
      </c>
      <c r="R1553" s="173">
        <f t="shared" si="385"/>
        <v>586.12932523305562</v>
      </c>
      <c r="S1553" s="173">
        <f t="shared" si="384"/>
        <v>195.37644174435184</v>
      </c>
      <c r="T1553" s="111"/>
      <c r="U1553" s="32">
        <f t="shared" si="386"/>
        <v>0</v>
      </c>
      <c r="V1553" s="280"/>
      <c r="W1553" s="133" t="s">
        <v>249</v>
      </c>
      <c r="X1553" s="215"/>
      <c r="Y1553" s="294"/>
      <c r="Z1553" s="151"/>
    </row>
    <row r="1554" spans="1:26" s="46" customFormat="1" ht="12.75" customHeight="1">
      <c r="A1554" s="309" t="s">
        <v>2611</v>
      </c>
      <c r="B1554" s="314"/>
      <c r="C1554" s="314">
        <v>1022944</v>
      </c>
      <c r="D1554" s="272">
        <v>7359682919616</v>
      </c>
      <c r="E1554" s="272">
        <v>7359682919616</v>
      </c>
      <c r="F1554" s="318">
        <v>2106909200</v>
      </c>
      <c r="G1554" s="91" t="s">
        <v>719</v>
      </c>
      <c r="H1554" s="81" t="s">
        <v>241</v>
      </c>
      <c r="I1554" s="62" t="s">
        <v>855</v>
      </c>
      <c r="J1554" s="104" t="s">
        <v>483</v>
      </c>
      <c r="K1554" s="5"/>
      <c r="L1554" s="15"/>
      <c r="M1554" s="206">
        <v>9.4078671830515344</v>
      </c>
      <c r="N1554" s="73"/>
      <c r="O1554" s="197">
        <f t="shared" si="389"/>
        <v>398.89356856138511</v>
      </c>
      <c r="P1554" s="174">
        <v>1.5</v>
      </c>
      <c r="Q1554" s="174">
        <f t="shared" si="390"/>
        <v>11.289440619661843</v>
      </c>
      <c r="R1554" s="173">
        <f t="shared" si="385"/>
        <v>598.34035284207766</v>
      </c>
      <c r="S1554" s="173">
        <f t="shared" si="384"/>
        <v>199.44678428069255</v>
      </c>
      <c r="T1554" s="111"/>
      <c r="U1554" s="32">
        <f t="shared" si="386"/>
        <v>0</v>
      </c>
      <c r="V1554" s="280">
        <v>10</v>
      </c>
      <c r="W1554" s="137"/>
      <c r="X1554" s="215"/>
      <c r="Y1554" s="294">
        <v>46874</v>
      </c>
      <c r="Z1554" s="151"/>
    </row>
    <row r="1555" spans="1:26" s="46" customFormat="1" ht="12.75" customHeight="1">
      <c r="A1555" s="309" t="s">
        <v>2612</v>
      </c>
      <c r="B1555" s="310">
        <v>81255680</v>
      </c>
      <c r="C1555" s="314">
        <v>1022945</v>
      </c>
      <c r="D1555" s="272">
        <v>5465923513429</v>
      </c>
      <c r="E1555" s="272">
        <v>5465923513429</v>
      </c>
      <c r="F1555" s="318">
        <v>2106909200</v>
      </c>
      <c r="G1555" s="91" t="s">
        <v>719</v>
      </c>
      <c r="H1555" s="81" t="s">
        <v>241</v>
      </c>
      <c r="I1555" s="62" t="s">
        <v>877</v>
      </c>
      <c r="J1555" s="104" t="s">
        <v>486</v>
      </c>
      <c r="K1555" s="5"/>
      <c r="L1555" s="15"/>
      <c r="M1555" s="206">
        <v>10.559850919751721</v>
      </c>
      <c r="N1555" s="289"/>
      <c r="O1555" s="197">
        <f t="shared" si="389"/>
        <v>447.73767899747304</v>
      </c>
      <c r="P1555" s="174">
        <v>1.4</v>
      </c>
      <c r="Q1555" s="174">
        <f t="shared" si="390"/>
        <v>11.827033030121926</v>
      </c>
      <c r="R1555" s="173">
        <f t="shared" si="385"/>
        <v>626.83275059646212</v>
      </c>
      <c r="S1555" s="173">
        <f t="shared" si="384"/>
        <v>179.09507159898908</v>
      </c>
      <c r="T1555" s="111"/>
      <c r="U1555" s="32">
        <f t="shared" si="386"/>
        <v>0</v>
      </c>
      <c r="V1555" s="280"/>
      <c r="W1555" s="133" t="s">
        <v>249</v>
      </c>
      <c r="X1555" s="215"/>
      <c r="Y1555" s="20"/>
      <c r="Z1555" s="151"/>
    </row>
    <row r="1556" spans="1:26" s="46" customFormat="1" ht="12.75" customHeight="1">
      <c r="A1556" s="309" t="s">
        <v>2613</v>
      </c>
      <c r="B1556" s="314"/>
      <c r="C1556" s="314">
        <v>1022946</v>
      </c>
      <c r="D1556" s="272">
        <v>7353798853628</v>
      </c>
      <c r="E1556" s="272">
        <v>7353798853628</v>
      </c>
      <c r="F1556" s="318">
        <v>2106909200</v>
      </c>
      <c r="G1556" s="91" t="s">
        <v>719</v>
      </c>
      <c r="H1556" s="81" t="s">
        <v>241</v>
      </c>
      <c r="I1556" s="62" t="s">
        <v>850</v>
      </c>
      <c r="J1556" s="104" t="s">
        <v>483</v>
      </c>
      <c r="K1556" s="5"/>
      <c r="L1556" s="15"/>
      <c r="M1556" s="206">
        <v>9.0238726041514727</v>
      </c>
      <c r="N1556" s="73"/>
      <c r="O1556" s="197">
        <f t="shared" si="389"/>
        <v>382.61219841602247</v>
      </c>
      <c r="P1556" s="174">
        <v>1.5</v>
      </c>
      <c r="Q1556" s="174">
        <f t="shared" si="390"/>
        <v>10.828647124981767</v>
      </c>
      <c r="R1556" s="173">
        <f t="shared" si="385"/>
        <v>573.9182976240337</v>
      </c>
      <c r="S1556" s="173">
        <f t="shared" si="384"/>
        <v>191.30609920801123</v>
      </c>
      <c r="T1556" s="111"/>
      <c r="U1556" s="32">
        <f t="shared" si="386"/>
        <v>0</v>
      </c>
      <c r="V1556" s="280">
        <v>5</v>
      </c>
      <c r="W1556" s="137"/>
      <c r="X1556" s="215"/>
      <c r="Y1556" s="294">
        <v>46631</v>
      </c>
      <c r="Z1556" s="151"/>
    </row>
    <row r="1557" spans="1:26" s="46" customFormat="1" ht="12.75" customHeight="1">
      <c r="A1557" s="309" t="s">
        <v>2614</v>
      </c>
      <c r="B1557" s="314"/>
      <c r="C1557" s="314">
        <v>1022947</v>
      </c>
      <c r="D1557" s="272">
        <v>5402386086787</v>
      </c>
      <c r="E1557" s="272">
        <v>5402386086787</v>
      </c>
      <c r="F1557" s="318">
        <v>2106909200</v>
      </c>
      <c r="G1557" s="91" t="s">
        <v>719</v>
      </c>
      <c r="H1557" s="81" t="s">
        <v>241</v>
      </c>
      <c r="I1557" s="62" t="s">
        <v>850</v>
      </c>
      <c r="J1557" s="104" t="s">
        <v>492</v>
      </c>
      <c r="K1557" s="5"/>
      <c r="L1557" s="15"/>
      <c r="M1557" s="206">
        <v>23.039674734003754</v>
      </c>
      <c r="N1557" s="73"/>
      <c r="O1557" s="197">
        <f t="shared" si="389"/>
        <v>976.88220872175918</v>
      </c>
      <c r="P1557" s="174">
        <v>1.25</v>
      </c>
      <c r="Q1557" s="174">
        <f t="shared" si="390"/>
        <v>23.039674734003754</v>
      </c>
      <c r="R1557" s="173">
        <f t="shared" si="385"/>
        <v>1221.102760902199</v>
      </c>
      <c r="S1557" s="173">
        <f t="shared" ref="S1557:S1684" si="391">R1557-O1557</f>
        <v>244.22055218043977</v>
      </c>
      <c r="T1557" s="111"/>
      <c r="U1557" s="32">
        <f t="shared" si="386"/>
        <v>0</v>
      </c>
      <c r="V1557" s="280"/>
      <c r="W1557" s="137"/>
      <c r="X1557" s="215"/>
      <c r="Y1557" s="294"/>
      <c r="Z1557" s="177"/>
    </row>
    <row r="1558" spans="1:26" s="46" customFormat="1" ht="12.75" customHeight="1">
      <c r="A1558" s="309" t="s">
        <v>2615</v>
      </c>
      <c r="B1558" s="314"/>
      <c r="C1558" s="314">
        <v>1022948</v>
      </c>
      <c r="D1558" s="272">
        <v>7359622160214</v>
      </c>
      <c r="E1558" s="272">
        <v>7359622160214</v>
      </c>
      <c r="F1558" s="318">
        <v>2106909200</v>
      </c>
      <c r="G1558" s="91" t="s">
        <v>719</v>
      </c>
      <c r="H1558" s="81" t="s">
        <v>241</v>
      </c>
      <c r="I1558" s="62" t="s">
        <v>853</v>
      </c>
      <c r="J1558" s="104" t="s">
        <v>595</v>
      </c>
      <c r="K1558" s="5" t="s">
        <v>854</v>
      </c>
      <c r="L1558" s="15"/>
      <c r="M1558" s="206">
        <v>11.135842788101815</v>
      </c>
      <c r="N1558" s="73"/>
      <c r="O1558" s="197">
        <f t="shared" si="389"/>
        <v>472.15973421551701</v>
      </c>
      <c r="P1558" s="174">
        <v>1.4</v>
      </c>
      <c r="Q1558" s="174">
        <f t="shared" si="390"/>
        <v>12.472143922674032</v>
      </c>
      <c r="R1558" s="173">
        <f t="shared" si="385"/>
        <v>661.02362790172367</v>
      </c>
      <c r="S1558" s="173">
        <f t="shared" si="391"/>
        <v>188.86389368620667</v>
      </c>
      <c r="T1558" s="111"/>
      <c r="U1558" s="32">
        <f t="shared" si="386"/>
        <v>0</v>
      </c>
      <c r="V1558" s="280"/>
      <c r="W1558" s="137"/>
      <c r="X1558" s="215"/>
      <c r="Y1558" s="294"/>
      <c r="Z1558" s="151"/>
    </row>
    <row r="1559" spans="1:26" s="46" customFormat="1" ht="12.75" customHeight="1">
      <c r="A1559" s="309" t="s">
        <v>2616</v>
      </c>
      <c r="B1559" s="314">
        <v>80996995</v>
      </c>
      <c r="C1559" s="314">
        <v>1022949</v>
      </c>
      <c r="D1559" s="311">
        <v>5402879182422</v>
      </c>
      <c r="E1559" s="318">
        <v>5402879182422</v>
      </c>
      <c r="F1559" s="318">
        <v>2106909200</v>
      </c>
      <c r="G1559" s="91" t="s">
        <v>719</v>
      </c>
      <c r="H1559" s="81" t="s">
        <v>241</v>
      </c>
      <c r="I1559" s="245" t="s">
        <v>683</v>
      </c>
      <c r="J1559" s="104" t="s">
        <v>495</v>
      </c>
      <c r="K1559" s="5"/>
      <c r="L1559" s="15"/>
      <c r="M1559" s="206">
        <v>7.4878942885512201</v>
      </c>
      <c r="N1559" s="73"/>
      <c r="O1559" s="197">
        <f t="shared" si="389"/>
        <v>317.48671783457172</v>
      </c>
      <c r="P1559" s="174">
        <v>1.6</v>
      </c>
      <c r="Q1559" s="174">
        <f t="shared" si="390"/>
        <v>9.5845046893455628</v>
      </c>
      <c r="R1559" s="173">
        <f t="shared" si="385"/>
        <v>507.97874853531482</v>
      </c>
      <c r="S1559" s="173">
        <f t="shared" si="391"/>
        <v>190.4920307007431</v>
      </c>
      <c r="T1559" s="111"/>
      <c r="U1559" s="32">
        <f t="shared" si="386"/>
        <v>0</v>
      </c>
      <c r="V1559" s="280"/>
      <c r="W1559" s="134" t="s">
        <v>250</v>
      </c>
      <c r="X1559" s="215"/>
      <c r="Y1559" s="294"/>
      <c r="Z1559" s="151"/>
    </row>
    <row r="1560" spans="1:26" s="46" customFormat="1" ht="12.75" customHeight="1">
      <c r="A1560" s="309" t="s">
        <v>2617</v>
      </c>
      <c r="B1560" s="314"/>
      <c r="C1560" s="314">
        <v>1022950</v>
      </c>
      <c r="D1560" s="272">
        <v>7359536295897</v>
      </c>
      <c r="E1560" s="272">
        <v>7359536295897</v>
      </c>
      <c r="F1560" s="318">
        <v>2106909200</v>
      </c>
      <c r="G1560" s="91" t="s">
        <v>719</v>
      </c>
      <c r="H1560" s="81" t="s">
        <v>241</v>
      </c>
      <c r="I1560" s="62" t="s">
        <v>65</v>
      </c>
      <c r="J1560" s="104" t="s">
        <v>486</v>
      </c>
      <c r="K1560" s="5"/>
      <c r="L1560" s="15"/>
      <c r="M1560" s="206">
        <v>7.2958969991011893</v>
      </c>
      <c r="N1560" s="73"/>
      <c r="O1560" s="197">
        <f t="shared" si="389"/>
        <v>309.34603276189046</v>
      </c>
      <c r="P1560" s="174">
        <v>1.6</v>
      </c>
      <c r="Q1560" s="174">
        <f t="shared" si="390"/>
        <v>9.3387481588495245</v>
      </c>
      <c r="R1560" s="173">
        <f t="shared" si="385"/>
        <v>494.95365241902482</v>
      </c>
      <c r="S1560" s="173">
        <f t="shared" si="391"/>
        <v>185.60761965713436</v>
      </c>
      <c r="T1560" s="111"/>
      <c r="U1560" s="32">
        <f t="shared" si="386"/>
        <v>0</v>
      </c>
      <c r="V1560" s="280"/>
      <c r="W1560" s="137"/>
      <c r="X1560" s="215"/>
      <c r="Y1560" s="294"/>
      <c r="Z1560" s="151"/>
    </row>
    <row r="1561" spans="1:26" s="46" customFormat="1" ht="12.75" customHeight="1">
      <c r="A1561" s="309" t="s">
        <v>2618</v>
      </c>
      <c r="B1561" s="314"/>
      <c r="C1561" s="314">
        <v>1022951</v>
      </c>
      <c r="D1561" s="272">
        <v>7354578268755</v>
      </c>
      <c r="E1561" s="272">
        <v>7354578268755</v>
      </c>
      <c r="F1561" s="318">
        <v>2106909200</v>
      </c>
      <c r="G1561" s="91" t="s">
        <v>719</v>
      </c>
      <c r="H1561" s="81" t="s">
        <v>241</v>
      </c>
      <c r="I1561" s="62" t="s">
        <v>851</v>
      </c>
      <c r="J1561" s="104" t="s">
        <v>483</v>
      </c>
      <c r="K1561" s="5"/>
      <c r="L1561" s="15"/>
      <c r="M1561" s="206">
        <v>7.4878942885512201</v>
      </c>
      <c r="N1561" s="73"/>
      <c r="O1561" s="197">
        <f t="shared" si="389"/>
        <v>317.48671783457172</v>
      </c>
      <c r="P1561" s="174">
        <v>1.6</v>
      </c>
      <c r="Q1561" s="174">
        <f t="shared" si="390"/>
        <v>9.5845046893455628</v>
      </c>
      <c r="R1561" s="173">
        <f t="shared" si="385"/>
        <v>507.97874853531482</v>
      </c>
      <c r="S1561" s="173">
        <f t="shared" si="391"/>
        <v>190.4920307007431</v>
      </c>
      <c r="T1561" s="111"/>
      <c r="U1561" s="32">
        <f t="shared" si="386"/>
        <v>0</v>
      </c>
      <c r="V1561" s="280"/>
      <c r="W1561" s="137"/>
      <c r="X1561" s="215"/>
      <c r="Y1561" s="294"/>
      <c r="Z1561" s="151"/>
    </row>
    <row r="1562" spans="1:26" s="46" customFormat="1" ht="12.75" customHeight="1">
      <c r="A1562" s="309" t="s">
        <v>2619</v>
      </c>
      <c r="B1562" s="314"/>
      <c r="C1562" s="314">
        <v>1022952</v>
      </c>
      <c r="D1562" s="272">
        <v>5402127030352</v>
      </c>
      <c r="E1562" s="272">
        <v>5402127030352</v>
      </c>
      <c r="F1562" s="318">
        <v>2106909200</v>
      </c>
      <c r="G1562" s="91" t="s">
        <v>719</v>
      </c>
      <c r="H1562" s="81" t="s">
        <v>241</v>
      </c>
      <c r="I1562" s="62" t="s">
        <v>868</v>
      </c>
      <c r="J1562" s="104" t="s">
        <v>485</v>
      </c>
      <c r="K1562" s="5"/>
      <c r="L1562" s="15"/>
      <c r="M1562" s="206">
        <v>13.43981026150219</v>
      </c>
      <c r="N1562" s="73"/>
      <c r="O1562" s="197">
        <f t="shared" si="389"/>
        <v>569.84795508769287</v>
      </c>
      <c r="P1562" s="174">
        <v>1.35</v>
      </c>
      <c r="Q1562" s="174">
        <f t="shared" si="390"/>
        <v>14.514995082422368</v>
      </c>
      <c r="R1562" s="173">
        <f t="shared" si="385"/>
        <v>769.29473936838554</v>
      </c>
      <c r="S1562" s="173">
        <f t="shared" si="391"/>
        <v>199.44678428069267</v>
      </c>
      <c r="T1562" s="111"/>
      <c r="U1562" s="32">
        <f t="shared" si="386"/>
        <v>0</v>
      </c>
      <c r="V1562" s="280">
        <v>3</v>
      </c>
      <c r="W1562" s="133" t="s">
        <v>249</v>
      </c>
      <c r="X1562" s="215"/>
      <c r="Y1562" s="294">
        <v>46692</v>
      </c>
      <c r="Z1562" s="151"/>
    </row>
    <row r="1563" spans="1:26" s="46" customFormat="1" ht="12.75" customHeight="1">
      <c r="A1563" s="309" t="s">
        <v>2620</v>
      </c>
      <c r="B1563" s="314"/>
      <c r="C1563" s="314">
        <v>1022953</v>
      </c>
      <c r="D1563" s="272">
        <v>5940541550242</v>
      </c>
      <c r="E1563" s="272">
        <v>5940541550242</v>
      </c>
      <c r="F1563" s="318">
        <v>2106909200</v>
      </c>
      <c r="G1563" s="91" t="s">
        <v>719</v>
      </c>
      <c r="H1563" s="81" t="s">
        <v>241</v>
      </c>
      <c r="I1563" s="62" t="s">
        <v>1339</v>
      </c>
      <c r="J1563" s="104" t="s">
        <v>489</v>
      </c>
      <c r="K1563" s="5"/>
      <c r="L1563" s="15"/>
      <c r="M1563" s="206">
        <v>26.303628654654286</v>
      </c>
      <c r="N1563" s="73"/>
      <c r="O1563" s="197">
        <f t="shared" si="389"/>
        <v>1115.2738549573419</v>
      </c>
      <c r="P1563" s="174">
        <v>1.25</v>
      </c>
      <c r="Q1563" s="174">
        <f>M1563*0.8*P1563</f>
        <v>26.30362865465429</v>
      </c>
      <c r="R1563" s="173">
        <f t="shared" si="385"/>
        <v>1394.0923186966775</v>
      </c>
      <c r="S1563" s="173">
        <f>R1563-O1563</f>
        <v>278.81846373933558</v>
      </c>
      <c r="T1563" s="111"/>
      <c r="U1563" s="32">
        <f t="shared" si="386"/>
        <v>0</v>
      </c>
      <c r="V1563" s="280"/>
      <c r="W1563" s="137"/>
      <c r="X1563" s="215"/>
      <c r="Y1563" s="294"/>
      <c r="Z1563" s="151"/>
    </row>
    <row r="1564" spans="1:26" s="46" customFormat="1" ht="12.75" customHeight="1">
      <c r="A1564" s="309" t="s">
        <v>2621</v>
      </c>
      <c r="B1564" s="278">
        <v>81068552</v>
      </c>
      <c r="C1564" s="278"/>
      <c r="D1564" s="311">
        <v>7359203937853</v>
      </c>
      <c r="E1564" s="311">
        <v>7359203937853</v>
      </c>
      <c r="F1564" s="318">
        <v>2106909200</v>
      </c>
      <c r="G1564" s="91" t="s">
        <v>719</v>
      </c>
      <c r="H1564" s="81" t="s">
        <v>241</v>
      </c>
      <c r="I1564" s="245" t="s">
        <v>761</v>
      </c>
      <c r="J1564" s="104" t="s">
        <v>483</v>
      </c>
      <c r="K1564" s="5"/>
      <c r="L1564" s="15"/>
      <c r="M1564" s="206">
        <v>6.1439132624010027</v>
      </c>
      <c r="N1564" s="289"/>
      <c r="O1564" s="197">
        <f t="shared" si="389"/>
        <v>260.50192232580252</v>
      </c>
      <c r="P1564" s="174">
        <v>1.6</v>
      </c>
      <c r="Q1564" s="174">
        <f t="shared" si="390"/>
        <v>7.864208975873284</v>
      </c>
      <c r="R1564" s="173">
        <f t="shared" si="385"/>
        <v>416.80307572128407</v>
      </c>
      <c r="S1564" s="173">
        <f t="shared" si="391"/>
        <v>156.30115339548155</v>
      </c>
      <c r="T1564" s="111"/>
      <c r="U1564" s="32">
        <f t="shared" si="386"/>
        <v>0</v>
      </c>
      <c r="V1564" s="280">
        <v>2</v>
      </c>
      <c r="W1564" s="133" t="s">
        <v>249</v>
      </c>
      <c r="X1564" s="215"/>
      <c r="Y1564" s="294">
        <v>46661</v>
      </c>
      <c r="Z1564" s="151"/>
    </row>
    <row r="1565" spans="1:26" s="46" customFormat="1" ht="12.75" customHeight="1">
      <c r="A1565" s="309" t="s">
        <v>2622</v>
      </c>
      <c r="B1565" s="314"/>
      <c r="C1565" s="314">
        <v>1022954</v>
      </c>
      <c r="D1565" s="272">
        <v>5402961054262</v>
      </c>
      <c r="E1565" s="272">
        <v>5402961054262</v>
      </c>
      <c r="F1565" s="318">
        <v>2106909200</v>
      </c>
      <c r="G1565" s="91" t="s">
        <v>719</v>
      </c>
      <c r="H1565" s="81" t="s">
        <v>241</v>
      </c>
      <c r="I1565" s="62" t="s">
        <v>849</v>
      </c>
      <c r="J1565" s="104" t="s">
        <v>481</v>
      </c>
      <c r="K1565" s="5"/>
      <c r="L1565" s="15"/>
      <c r="M1565" s="206">
        <v>11.519837367001877</v>
      </c>
      <c r="N1565" s="73"/>
      <c r="O1565" s="197">
        <f t="shared" si="389"/>
        <v>488.44110436087959</v>
      </c>
      <c r="P1565" s="174">
        <v>1.4</v>
      </c>
      <c r="Q1565" s="174">
        <f t="shared" si="390"/>
        <v>12.902217851042101</v>
      </c>
      <c r="R1565" s="173">
        <f t="shared" si="385"/>
        <v>683.81754610523137</v>
      </c>
      <c r="S1565" s="173">
        <f t="shared" si="391"/>
        <v>195.37644174435178</v>
      </c>
      <c r="T1565" s="111"/>
      <c r="U1565" s="32">
        <f t="shared" si="386"/>
        <v>0</v>
      </c>
      <c r="V1565" s="280">
        <v>2</v>
      </c>
      <c r="W1565" s="133" t="s">
        <v>249</v>
      </c>
      <c r="X1565" s="215"/>
      <c r="Y1565" s="294">
        <v>46874</v>
      </c>
      <c r="Z1565" s="151"/>
    </row>
    <row r="1566" spans="1:26" s="46" customFormat="1" ht="12.75" customHeight="1">
      <c r="A1566" s="309" t="s">
        <v>2623</v>
      </c>
      <c r="B1566" s="314"/>
      <c r="C1566" s="314"/>
      <c r="D1566" s="272">
        <v>5940541551546</v>
      </c>
      <c r="E1566" s="272">
        <v>5940541551546</v>
      </c>
      <c r="F1566" s="315">
        <v>1806310000</v>
      </c>
      <c r="G1566" s="91" t="s">
        <v>719</v>
      </c>
      <c r="H1566" s="81" t="s">
        <v>161</v>
      </c>
      <c r="I1566" s="350" t="s">
        <v>1418</v>
      </c>
      <c r="J1566" s="104" t="s">
        <v>654</v>
      </c>
      <c r="K1566" s="5" t="s">
        <v>1417</v>
      </c>
      <c r="L1566" s="15"/>
      <c r="M1566" s="206">
        <v>1.9007731655553095</v>
      </c>
      <c r="N1566" s="73"/>
      <c r="O1566" s="197">
        <f t="shared" si="389"/>
        <v>80.592782219545128</v>
      </c>
      <c r="P1566" s="174">
        <v>1.4</v>
      </c>
      <c r="Q1566" s="174">
        <f t="shared" ref="Q1566:Q1570" si="392">M1566*0.8*P1566</f>
        <v>2.1288659454219463</v>
      </c>
      <c r="R1566" s="173">
        <f t="shared" si="385"/>
        <v>112.82989510736316</v>
      </c>
      <c r="S1566" s="173">
        <f t="shared" ref="S1566:S1570" si="393">R1566-O1566</f>
        <v>32.237112887818029</v>
      </c>
      <c r="T1566" s="111"/>
      <c r="U1566" s="32">
        <f t="shared" si="386"/>
        <v>0</v>
      </c>
      <c r="V1566" s="280"/>
      <c r="W1566" s="133" t="s">
        <v>249</v>
      </c>
      <c r="X1566" s="215"/>
      <c r="Y1566" s="294"/>
      <c r="Z1566" s="151"/>
    </row>
    <row r="1567" spans="1:26" s="46" customFormat="1" ht="12.75" customHeight="1">
      <c r="A1567" s="309" t="s">
        <v>2624</v>
      </c>
      <c r="B1567" s="314"/>
      <c r="C1567" s="314"/>
      <c r="D1567" s="272">
        <v>5940541551522</v>
      </c>
      <c r="E1567" s="272">
        <v>5940541551522</v>
      </c>
      <c r="F1567" s="315">
        <v>1806310000</v>
      </c>
      <c r="G1567" s="91" t="s">
        <v>719</v>
      </c>
      <c r="H1567" s="81" t="s">
        <v>161</v>
      </c>
      <c r="I1567" s="350" t="s">
        <v>1418</v>
      </c>
      <c r="J1567" s="104" t="s">
        <v>654</v>
      </c>
      <c r="K1567" s="5" t="s">
        <v>1416</v>
      </c>
      <c r="L1567" s="15"/>
      <c r="M1567" s="206">
        <v>1.9007731655553095</v>
      </c>
      <c r="N1567" s="73"/>
      <c r="O1567" s="197">
        <f t="shared" si="389"/>
        <v>80.592782219545128</v>
      </c>
      <c r="P1567" s="174">
        <v>1.4</v>
      </c>
      <c r="Q1567" s="174">
        <f t="shared" si="392"/>
        <v>2.1288659454219463</v>
      </c>
      <c r="R1567" s="173">
        <f t="shared" si="385"/>
        <v>112.82989510736316</v>
      </c>
      <c r="S1567" s="173">
        <f t="shared" si="393"/>
        <v>32.237112887818029</v>
      </c>
      <c r="T1567" s="111"/>
      <c r="U1567" s="32">
        <f t="shared" si="386"/>
        <v>0</v>
      </c>
      <c r="V1567" s="280"/>
      <c r="W1567" s="133" t="s">
        <v>249</v>
      </c>
      <c r="X1567" s="215"/>
      <c r="Y1567" s="294"/>
      <c r="Z1567" s="151"/>
    </row>
    <row r="1568" spans="1:26" s="46" customFormat="1" ht="12.75" customHeight="1">
      <c r="A1568" s="309" t="s">
        <v>2625</v>
      </c>
      <c r="B1568" s="314"/>
      <c r="C1568" s="314"/>
      <c r="D1568" s="272">
        <v>5940541551539</v>
      </c>
      <c r="E1568" s="272">
        <v>5940541551539</v>
      </c>
      <c r="F1568" s="315">
        <v>1806310000</v>
      </c>
      <c r="G1568" s="91" t="s">
        <v>719</v>
      </c>
      <c r="H1568" s="81" t="s">
        <v>161</v>
      </c>
      <c r="I1568" s="350" t="s">
        <v>1418</v>
      </c>
      <c r="J1568" s="104" t="s">
        <v>654</v>
      </c>
      <c r="K1568" s="5" t="s">
        <v>1419</v>
      </c>
      <c r="L1568" s="15"/>
      <c r="M1568" s="206">
        <v>1.9007731655553095</v>
      </c>
      <c r="N1568" s="73"/>
      <c r="O1568" s="197">
        <f t="shared" si="389"/>
        <v>80.592782219545128</v>
      </c>
      <c r="P1568" s="174">
        <v>1.4</v>
      </c>
      <c r="Q1568" s="174">
        <f t="shared" si="392"/>
        <v>2.1288659454219463</v>
      </c>
      <c r="R1568" s="173">
        <f t="shared" si="385"/>
        <v>112.82989510736316</v>
      </c>
      <c r="S1568" s="173">
        <f t="shared" si="393"/>
        <v>32.237112887818029</v>
      </c>
      <c r="T1568" s="111"/>
      <c r="U1568" s="32">
        <f t="shared" si="386"/>
        <v>0</v>
      </c>
      <c r="V1568" s="280"/>
      <c r="W1568" s="133" t="s">
        <v>249</v>
      </c>
      <c r="X1568" s="215"/>
      <c r="Y1568" s="294"/>
      <c r="Z1568" s="151"/>
    </row>
    <row r="1569" spans="1:26" s="46" customFormat="1" ht="12.75" customHeight="1">
      <c r="A1569" s="309" t="s">
        <v>2626</v>
      </c>
      <c r="B1569" s="314"/>
      <c r="C1569" s="314"/>
      <c r="D1569" s="272">
        <v>5940541553533</v>
      </c>
      <c r="E1569" s="272">
        <v>5940541553533</v>
      </c>
      <c r="F1569" s="318">
        <v>1806310000</v>
      </c>
      <c r="G1569" s="91" t="s">
        <v>719</v>
      </c>
      <c r="H1569" s="81" t="s">
        <v>161</v>
      </c>
      <c r="I1569" s="350" t="s">
        <v>1415</v>
      </c>
      <c r="J1569" s="104" t="s">
        <v>600</v>
      </c>
      <c r="K1569" s="5" t="s">
        <v>1414</v>
      </c>
      <c r="L1569" s="15"/>
      <c r="M1569" s="206">
        <v>1.5359783156002502</v>
      </c>
      <c r="N1569" s="289"/>
      <c r="O1569" s="197">
        <f t="shared" si="389"/>
        <v>65.125480581450617</v>
      </c>
      <c r="P1569" s="174">
        <v>1.4</v>
      </c>
      <c r="Q1569" s="174">
        <f t="shared" si="392"/>
        <v>1.7202957134722805</v>
      </c>
      <c r="R1569" s="173">
        <f t="shared" si="385"/>
        <v>91.175672814030861</v>
      </c>
      <c r="S1569" s="173">
        <f t="shared" si="393"/>
        <v>26.050192232580244</v>
      </c>
      <c r="T1569" s="111"/>
      <c r="U1569" s="32">
        <f t="shared" si="386"/>
        <v>0</v>
      </c>
      <c r="V1569" s="280"/>
      <c r="W1569" s="137"/>
      <c r="X1569" s="215"/>
      <c r="Y1569" s="20"/>
      <c r="Z1569" s="151"/>
    </row>
    <row r="1570" spans="1:26" s="46" customFormat="1" ht="12.75" customHeight="1">
      <c r="A1570" s="309" t="s">
        <v>2627</v>
      </c>
      <c r="B1570" s="314"/>
      <c r="C1570" s="314"/>
      <c r="D1570" s="272">
        <v>5940541553564</v>
      </c>
      <c r="E1570" s="272">
        <v>5940541553564</v>
      </c>
      <c r="F1570" s="315">
        <v>1806310000</v>
      </c>
      <c r="G1570" s="91" t="s">
        <v>719</v>
      </c>
      <c r="H1570" s="81" t="s">
        <v>161</v>
      </c>
      <c r="I1570" s="350" t="s">
        <v>1413</v>
      </c>
      <c r="J1570" s="104" t="s">
        <v>600</v>
      </c>
      <c r="K1570" s="5" t="s">
        <v>1412</v>
      </c>
      <c r="L1570" s="15"/>
      <c r="M1570" s="206">
        <v>1.9005710631453625</v>
      </c>
      <c r="N1570" s="289"/>
      <c r="O1570" s="197">
        <f t="shared" si="389"/>
        <v>80.584213077363373</v>
      </c>
      <c r="P1570" s="174">
        <v>1.4</v>
      </c>
      <c r="Q1570" s="174">
        <f t="shared" si="392"/>
        <v>2.128639590722806</v>
      </c>
      <c r="R1570" s="173">
        <f t="shared" si="385"/>
        <v>112.81789830830871</v>
      </c>
      <c r="S1570" s="173">
        <f t="shared" si="393"/>
        <v>32.233685230945341</v>
      </c>
      <c r="T1570" s="111"/>
      <c r="U1570" s="32">
        <f t="shared" si="386"/>
        <v>0</v>
      </c>
      <c r="V1570" s="280"/>
      <c r="W1570" s="134" t="s">
        <v>250</v>
      </c>
      <c r="X1570" s="215"/>
      <c r="Y1570" s="294"/>
      <c r="Z1570" s="151"/>
    </row>
    <row r="1571" spans="1:26" s="46" customFormat="1" ht="12.75" customHeight="1">
      <c r="A1571" s="309" t="s">
        <v>3558</v>
      </c>
      <c r="B1571" s="314"/>
      <c r="C1571" s="314"/>
      <c r="D1571" s="311">
        <v>5940541553878</v>
      </c>
      <c r="E1571" s="318">
        <v>5940541553878</v>
      </c>
      <c r="F1571" s="318">
        <v>1806310000</v>
      </c>
      <c r="G1571" s="91" t="s">
        <v>719</v>
      </c>
      <c r="H1571" s="8" t="s">
        <v>161</v>
      </c>
      <c r="I1571" s="350" t="s">
        <v>3614</v>
      </c>
      <c r="J1571" s="107" t="s">
        <v>3612</v>
      </c>
      <c r="K1571" s="5" t="s">
        <v>3613</v>
      </c>
      <c r="L1571" s="15"/>
      <c r="M1571" s="206">
        <v>1.5167785866552472</v>
      </c>
      <c r="N1571" s="289"/>
      <c r="O1571" s="197">
        <f t="shared" si="389"/>
        <v>64.311412074182485</v>
      </c>
      <c r="P1571" s="174">
        <v>1.4</v>
      </c>
      <c r="Q1571" s="174">
        <f t="shared" ref="Q1571:Q1576" si="394">M1571*0.8*P1571</f>
        <v>1.6987920170538771</v>
      </c>
      <c r="R1571" s="173">
        <f t="shared" si="385"/>
        <v>90.035976903855484</v>
      </c>
      <c r="S1571" s="173">
        <f>R1571-O1571</f>
        <v>25.724564829673</v>
      </c>
      <c r="T1571" s="111"/>
      <c r="U1571" s="32">
        <f t="shared" si="386"/>
        <v>0</v>
      </c>
      <c r="V1571" s="280"/>
      <c r="W1571" s="134" t="s">
        <v>250</v>
      </c>
      <c r="X1571" s="215"/>
      <c r="Y1571" s="20"/>
      <c r="Z1571" s="151"/>
    </row>
    <row r="1572" spans="1:26" s="46" customFormat="1" ht="12.75" customHeight="1">
      <c r="A1572" s="309" t="s">
        <v>3108</v>
      </c>
      <c r="B1572" s="310"/>
      <c r="C1572" s="310"/>
      <c r="D1572" s="272">
        <v>5940541553588</v>
      </c>
      <c r="E1572" s="272">
        <v>5940541553588</v>
      </c>
      <c r="F1572" s="318">
        <v>2106909200</v>
      </c>
      <c r="G1572" s="91" t="s">
        <v>719</v>
      </c>
      <c r="H1572" s="79" t="s">
        <v>244</v>
      </c>
      <c r="I1572" s="63" t="s">
        <v>1037</v>
      </c>
      <c r="J1572" s="104" t="s">
        <v>638</v>
      </c>
      <c r="K1572" s="5" t="s">
        <v>3101</v>
      </c>
      <c r="L1572" s="15"/>
      <c r="M1572" s="206">
        <v>16.895761471602757</v>
      </c>
      <c r="N1572" s="73"/>
      <c r="O1572" s="197">
        <f t="shared" si="389"/>
        <v>716.38028639595689</v>
      </c>
      <c r="P1572" s="174">
        <v>1.3</v>
      </c>
      <c r="Q1572" s="174">
        <f t="shared" si="394"/>
        <v>17.57159193046687</v>
      </c>
      <c r="R1572" s="173">
        <f t="shared" si="385"/>
        <v>931.29437231474412</v>
      </c>
      <c r="S1572" s="173"/>
      <c r="T1572" s="111"/>
      <c r="U1572" s="32">
        <f t="shared" si="386"/>
        <v>0</v>
      </c>
      <c r="V1572" s="280"/>
      <c r="W1572" s="137"/>
      <c r="X1572" s="215"/>
      <c r="Y1572" s="294"/>
      <c r="Z1572" s="151"/>
    </row>
    <row r="1573" spans="1:26" s="46" customFormat="1" ht="12.75" customHeight="1">
      <c r="A1573" s="309" t="s">
        <v>3113</v>
      </c>
      <c r="B1573" s="310"/>
      <c r="C1573" s="310">
        <v>1941808</v>
      </c>
      <c r="D1573" s="272">
        <v>5940541551621</v>
      </c>
      <c r="E1573" s="272">
        <v>5940541551621</v>
      </c>
      <c r="F1573" s="318">
        <v>3924100000</v>
      </c>
      <c r="G1573" s="91" t="s">
        <v>719</v>
      </c>
      <c r="H1573" s="79" t="s">
        <v>178</v>
      </c>
      <c r="I1573" s="257" t="s">
        <v>3104</v>
      </c>
      <c r="J1573" s="106" t="s">
        <v>560</v>
      </c>
      <c r="K1573" s="5" t="s">
        <v>277</v>
      </c>
      <c r="L1573" s="15"/>
      <c r="M1573" s="206">
        <v>7.0163715335783499</v>
      </c>
      <c r="N1573" s="73"/>
      <c r="O1573" s="197">
        <f t="shared" si="389"/>
        <v>297.49415302372205</v>
      </c>
      <c r="P1573" s="174">
        <v>1.6</v>
      </c>
      <c r="Q1573" s="174">
        <f t="shared" si="394"/>
        <v>8.9809555629802897</v>
      </c>
      <c r="R1573" s="173">
        <f t="shared" si="385"/>
        <v>475.99064483795536</v>
      </c>
      <c r="S1573" s="173"/>
      <c r="T1573" s="111"/>
      <c r="U1573" s="32">
        <f t="shared" si="386"/>
        <v>0</v>
      </c>
      <c r="V1573" s="280"/>
      <c r="W1573" s="137"/>
      <c r="X1573" s="215"/>
      <c r="Y1573" s="20"/>
      <c r="Z1573" s="151"/>
    </row>
    <row r="1574" spans="1:26" s="46" customFormat="1" ht="12.75" customHeight="1">
      <c r="A1574" s="309" t="s">
        <v>3114</v>
      </c>
      <c r="B1574" s="310"/>
      <c r="C1574" s="310"/>
      <c r="D1574" s="272">
        <v>5940541551614</v>
      </c>
      <c r="E1574" s="272">
        <v>5940541551614</v>
      </c>
      <c r="F1574" s="318">
        <v>3924100000</v>
      </c>
      <c r="G1574" s="91" t="s">
        <v>719</v>
      </c>
      <c r="H1574" s="79" t="s">
        <v>178</v>
      </c>
      <c r="I1574" s="257" t="s">
        <v>3104</v>
      </c>
      <c r="J1574" s="106" t="s">
        <v>560</v>
      </c>
      <c r="K1574" s="5" t="s">
        <v>278</v>
      </c>
      <c r="L1574" s="15"/>
      <c r="M1574" s="206">
        <v>7.0163715335783499</v>
      </c>
      <c r="N1574" s="73"/>
      <c r="O1574" s="197">
        <f t="shared" si="389"/>
        <v>297.49415302372205</v>
      </c>
      <c r="P1574" s="174">
        <v>1.6</v>
      </c>
      <c r="Q1574" s="174">
        <f t="shared" si="394"/>
        <v>8.9809555629802897</v>
      </c>
      <c r="R1574" s="173">
        <f t="shared" si="385"/>
        <v>475.99064483795536</v>
      </c>
      <c r="S1574" s="173"/>
      <c r="T1574" s="111"/>
      <c r="U1574" s="32">
        <f t="shared" si="386"/>
        <v>0</v>
      </c>
      <c r="V1574" s="280"/>
      <c r="W1574" s="137"/>
      <c r="X1574" s="215"/>
      <c r="Y1574" s="20"/>
      <c r="Z1574" s="151"/>
    </row>
    <row r="1575" spans="1:26" s="46" customFormat="1" ht="12.75" customHeight="1">
      <c r="A1575" s="309" t="s">
        <v>3115</v>
      </c>
      <c r="B1575" s="310"/>
      <c r="C1575" s="310">
        <v>1941811</v>
      </c>
      <c r="D1575" s="272">
        <v>5940541551638</v>
      </c>
      <c r="E1575" s="272">
        <v>5940541551638</v>
      </c>
      <c r="F1575" s="318">
        <v>3924100000</v>
      </c>
      <c r="G1575" s="91" t="s">
        <v>719</v>
      </c>
      <c r="H1575" s="79" t="s">
        <v>178</v>
      </c>
      <c r="I1575" s="257" t="s">
        <v>3104</v>
      </c>
      <c r="J1575" s="106" t="s">
        <v>560</v>
      </c>
      <c r="K1575" s="5" t="s">
        <v>3099</v>
      </c>
      <c r="L1575" s="15"/>
      <c r="M1575" s="206">
        <v>7.0163715335783499</v>
      </c>
      <c r="N1575" s="73"/>
      <c r="O1575" s="197">
        <f t="shared" si="389"/>
        <v>297.49415302372205</v>
      </c>
      <c r="P1575" s="174">
        <v>1.6</v>
      </c>
      <c r="Q1575" s="174">
        <f t="shared" si="394"/>
        <v>8.9809555629802897</v>
      </c>
      <c r="R1575" s="173">
        <f t="shared" si="385"/>
        <v>475.99064483795536</v>
      </c>
      <c r="S1575" s="173"/>
      <c r="T1575" s="111"/>
      <c r="U1575" s="32">
        <f t="shared" si="386"/>
        <v>0</v>
      </c>
      <c r="V1575" s="280">
        <v>2</v>
      </c>
      <c r="W1575" s="137"/>
      <c r="X1575" s="215"/>
      <c r="Y1575" s="20"/>
      <c r="Z1575" s="151"/>
    </row>
    <row r="1576" spans="1:26" s="46" customFormat="1" ht="12.75" customHeight="1">
      <c r="A1576" s="309" t="s">
        <v>3116</v>
      </c>
      <c r="B1576" s="310"/>
      <c r="C1576" s="310">
        <v>1941812</v>
      </c>
      <c r="D1576" s="272">
        <v>5940541551607</v>
      </c>
      <c r="E1576" s="272">
        <v>5940541551607</v>
      </c>
      <c r="F1576" s="318">
        <v>3924100000</v>
      </c>
      <c r="G1576" s="91" t="s">
        <v>719</v>
      </c>
      <c r="H1576" s="79" t="s">
        <v>178</v>
      </c>
      <c r="I1576" s="257" t="s">
        <v>3104</v>
      </c>
      <c r="J1576" s="106" t="s">
        <v>560</v>
      </c>
      <c r="K1576" s="5" t="s">
        <v>510</v>
      </c>
      <c r="L1576" s="15"/>
      <c r="M1576" s="206">
        <v>7.0163715335783499</v>
      </c>
      <c r="N1576" s="73"/>
      <c r="O1576" s="197">
        <f t="shared" si="389"/>
        <v>297.49415302372205</v>
      </c>
      <c r="P1576" s="174">
        <v>1.6</v>
      </c>
      <c r="Q1576" s="174">
        <f t="shared" si="394"/>
        <v>8.9809555629802897</v>
      </c>
      <c r="R1576" s="173">
        <f t="shared" si="385"/>
        <v>475.99064483795536</v>
      </c>
      <c r="S1576" s="173"/>
      <c r="T1576" s="111"/>
      <c r="U1576" s="32">
        <f t="shared" si="386"/>
        <v>0</v>
      </c>
      <c r="V1576" s="280"/>
      <c r="W1576" s="137"/>
      <c r="X1576" s="215"/>
      <c r="Y1576" s="20"/>
      <c r="Z1576" s="151"/>
    </row>
    <row r="1577" spans="1:26" s="46" customFormat="1" ht="12.75" customHeight="1">
      <c r="A1577" s="309" t="s">
        <v>2628</v>
      </c>
      <c r="B1577" s="314"/>
      <c r="C1577" s="314"/>
      <c r="D1577" s="272">
        <v>5940541551591</v>
      </c>
      <c r="E1577" s="272">
        <v>5940541551591</v>
      </c>
      <c r="F1577" s="318">
        <v>3924100000</v>
      </c>
      <c r="G1577" s="91" t="s">
        <v>719</v>
      </c>
      <c r="H1577" s="79" t="s">
        <v>178</v>
      </c>
      <c r="I1577" s="257" t="s">
        <v>1406</v>
      </c>
      <c r="J1577" s="106" t="s">
        <v>560</v>
      </c>
      <c r="K1577" s="5"/>
      <c r="L1577" s="15"/>
      <c r="M1577" s="206">
        <v>7.0163715335783499</v>
      </c>
      <c r="N1577" s="73"/>
      <c r="O1577" s="197">
        <f t="shared" si="389"/>
        <v>297.49415302372205</v>
      </c>
      <c r="P1577" s="174">
        <v>1.6</v>
      </c>
      <c r="Q1577" s="174">
        <f t="shared" ref="Q1577" si="395">M1577*0.8*P1577</f>
        <v>8.9809555629802897</v>
      </c>
      <c r="R1577" s="173">
        <f t="shared" si="385"/>
        <v>475.99064483795536</v>
      </c>
      <c r="S1577" s="173">
        <f t="shared" ref="S1577" si="396">R1577-O1577</f>
        <v>178.49649181423331</v>
      </c>
      <c r="T1577" s="111"/>
      <c r="U1577" s="32">
        <f t="shared" si="386"/>
        <v>0</v>
      </c>
      <c r="V1577" s="280">
        <v>1</v>
      </c>
      <c r="W1577" s="137"/>
      <c r="X1577" s="215"/>
      <c r="Y1577" s="294"/>
      <c r="Z1577" s="151"/>
    </row>
    <row r="1578" spans="1:26" s="46" customFormat="1" ht="12.75" customHeight="1">
      <c r="A1578" s="309" t="s">
        <v>2629</v>
      </c>
      <c r="B1578" s="310">
        <v>81038291</v>
      </c>
      <c r="C1578" s="310">
        <v>985306</v>
      </c>
      <c r="D1578" s="311">
        <v>5949471392663</v>
      </c>
      <c r="E1578" s="318">
        <v>5949471392663</v>
      </c>
      <c r="F1578" s="318">
        <v>3924100000</v>
      </c>
      <c r="G1578" s="91" t="s">
        <v>719</v>
      </c>
      <c r="H1578" s="8" t="s">
        <v>178</v>
      </c>
      <c r="I1578" s="257" t="s">
        <v>752</v>
      </c>
      <c r="J1578" s="104" t="s">
        <v>566</v>
      </c>
      <c r="K1578" s="5"/>
      <c r="L1578" s="15"/>
      <c r="M1578" s="206">
        <v>2.9759579864754855</v>
      </c>
      <c r="N1578" s="73"/>
      <c r="O1578" s="197">
        <f t="shared" si="389"/>
        <v>126.1806186265606</v>
      </c>
      <c r="P1578" s="174">
        <v>2</v>
      </c>
      <c r="Q1578" s="174">
        <f t="shared" si="390"/>
        <v>4.7615327783607766</v>
      </c>
      <c r="R1578" s="173">
        <f t="shared" si="385"/>
        <v>252.36123725312115</v>
      </c>
      <c r="S1578" s="173">
        <f t="shared" si="391"/>
        <v>126.18061862656054</v>
      </c>
      <c r="T1578" s="111"/>
      <c r="U1578" s="32">
        <f t="shared" si="386"/>
        <v>0</v>
      </c>
      <c r="V1578" s="280"/>
      <c r="W1578" s="136" t="s">
        <v>251</v>
      </c>
      <c r="X1578" s="215"/>
      <c r="Y1578" s="20"/>
      <c r="Z1578" s="151"/>
    </row>
    <row r="1579" spans="1:26" s="46" customFormat="1" ht="12.75" customHeight="1">
      <c r="A1579" s="309" t="s">
        <v>2630</v>
      </c>
      <c r="B1579" s="310">
        <v>81038292</v>
      </c>
      <c r="C1579" s="310">
        <v>1022315</v>
      </c>
      <c r="D1579" s="311">
        <v>5949471392694</v>
      </c>
      <c r="E1579" s="318">
        <v>5949471392694</v>
      </c>
      <c r="F1579" s="318">
        <v>3924100000</v>
      </c>
      <c r="G1579" s="91" t="s">
        <v>719</v>
      </c>
      <c r="H1579" s="8" t="s">
        <v>178</v>
      </c>
      <c r="I1579" s="257" t="s">
        <v>753</v>
      </c>
      <c r="J1579" s="104" t="s">
        <v>566</v>
      </c>
      <c r="K1579" s="5"/>
      <c r="L1579" s="15"/>
      <c r="M1579" s="206">
        <v>2.9759579864754855</v>
      </c>
      <c r="N1579" s="73"/>
      <c r="O1579" s="197">
        <f t="shared" si="389"/>
        <v>126.1806186265606</v>
      </c>
      <c r="P1579" s="174">
        <v>2</v>
      </c>
      <c r="Q1579" s="174">
        <f t="shared" si="390"/>
        <v>4.7615327783607766</v>
      </c>
      <c r="R1579" s="173">
        <f t="shared" si="385"/>
        <v>252.36123725312115</v>
      </c>
      <c r="S1579" s="173">
        <f t="shared" si="391"/>
        <v>126.18061862656054</v>
      </c>
      <c r="T1579" s="111"/>
      <c r="U1579" s="32">
        <f t="shared" si="386"/>
        <v>0</v>
      </c>
      <c r="V1579" s="280">
        <v>2</v>
      </c>
      <c r="W1579" s="136" t="s">
        <v>251</v>
      </c>
      <c r="X1579" s="215"/>
      <c r="Y1579" s="20"/>
      <c r="Z1579" s="151"/>
    </row>
    <row r="1580" spans="1:26" s="46" customFormat="1" ht="12.75" customHeight="1">
      <c r="A1580" s="309" t="s">
        <v>2631</v>
      </c>
      <c r="B1580" s="310">
        <v>81038293</v>
      </c>
      <c r="C1580" s="310">
        <v>985307</v>
      </c>
      <c r="D1580" s="311">
        <v>5949471392700</v>
      </c>
      <c r="E1580" s="318">
        <v>5949471392700</v>
      </c>
      <c r="F1580" s="318">
        <v>3924100000</v>
      </c>
      <c r="G1580" s="91" t="s">
        <v>719</v>
      </c>
      <c r="H1580" s="8" t="s">
        <v>178</v>
      </c>
      <c r="I1580" s="257" t="s">
        <v>754</v>
      </c>
      <c r="J1580" s="104" t="s">
        <v>566</v>
      </c>
      <c r="K1580" s="5"/>
      <c r="L1580" s="15"/>
      <c r="M1580" s="206">
        <v>2.9759579864754855</v>
      </c>
      <c r="N1580" s="73"/>
      <c r="O1580" s="197">
        <f t="shared" si="389"/>
        <v>126.1806186265606</v>
      </c>
      <c r="P1580" s="174">
        <v>2</v>
      </c>
      <c r="Q1580" s="174">
        <f t="shared" si="390"/>
        <v>4.7615327783607766</v>
      </c>
      <c r="R1580" s="173">
        <f t="shared" si="385"/>
        <v>252.36123725312115</v>
      </c>
      <c r="S1580" s="173">
        <f t="shared" si="391"/>
        <v>126.18061862656054</v>
      </c>
      <c r="T1580" s="111"/>
      <c r="U1580" s="32">
        <f t="shared" si="386"/>
        <v>0</v>
      </c>
      <c r="V1580" s="280"/>
      <c r="W1580" s="136" t="s">
        <v>251</v>
      </c>
      <c r="X1580" s="215"/>
      <c r="Y1580" s="20"/>
      <c r="Z1580" s="151"/>
    </row>
    <row r="1581" spans="1:26" s="46" customFormat="1" ht="12.75" customHeight="1">
      <c r="A1581" s="309" t="s">
        <v>2632</v>
      </c>
      <c r="B1581" s="310">
        <v>81038294</v>
      </c>
      <c r="C1581" s="310">
        <v>1022316</v>
      </c>
      <c r="D1581" s="351">
        <v>5949471392670</v>
      </c>
      <c r="E1581" s="342">
        <v>5949471392670</v>
      </c>
      <c r="F1581" s="318">
        <v>3924100000</v>
      </c>
      <c r="G1581" s="91" t="s">
        <v>719</v>
      </c>
      <c r="H1581" s="8" t="s">
        <v>178</v>
      </c>
      <c r="I1581" s="257" t="s">
        <v>871</v>
      </c>
      <c r="J1581" s="104" t="s">
        <v>566</v>
      </c>
      <c r="K1581" s="5"/>
      <c r="L1581" s="15"/>
      <c r="M1581" s="206">
        <v>2.9759579864754855</v>
      </c>
      <c r="N1581" s="73"/>
      <c r="O1581" s="197">
        <f t="shared" si="389"/>
        <v>126.1806186265606</v>
      </c>
      <c r="P1581" s="174">
        <v>2</v>
      </c>
      <c r="Q1581" s="174">
        <f t="shared" si="390"/>
        <v>4.7615327783607766</v>
      </c>
      <c r="R1581" s="173">
        <f t="shared" si="385"/>
        <v>252.36123725312115</v>
      </c>
      <c r="S1581" s="173">
        <f t="shared" si="391"/>
        <v>126.18061862656054</v>
      </c>
      <c r="T1581" s="111"/>
      <c r="U1581" s="32">
        <f t="shared" si="386"/>
        <v>0</v>
      </c>
      <c r="V1581" s="280">
        <v>30</v>
      </c>
      <c r="W1581" s="136" t="s">
        <v>251</v>
      </c>
      <c r="X1581" s="215"/>
      <c r="Y1581" s="20"/>
      <c r="Z1581" s="151"/>
    </row>
    <row r="1582" spans="1:26" s="46" customFormat="1" ht="12.75" customHeight="1">
      <c r="A1582" s="309" t="s">
        <v>2633</v>
      </c>
      <c r="B1582" s="310">
        <v>81038295</v>
      </c>
      <c r="C1582" s="310"/>
      <c r="D1582" s="311">
        <v>5949471392687</v>
      </c>
      <c r="E1582" s="318">
        <v>5949471392687</v>
      </c>
      <c r="F1582" s="318">
        <v>3924100000</v>
      </c>
      <c r="G1582" s="91" t="s">
        <v>719</v>
      </c>
      <c r="H1582" s="8" t="s">
        <v>178</v>
      </c>
      <c r="I1582" s="257" t="s">
        <v>872</v>
      </c>
      <c r="J1582" s="104" t="s">
        <v>566</v>
      </c>
      <c r="K1582" s="5"/>
      <c r="L1582" s="15"/>
      <c r="M1582" s="206">
        <v>2.9759579864754855</v>
      </c>
      <c r="N1582" s="73"/>
      <c r="O1582" s="197">
        <f t="shared" si="389"/>
        <v>126.1806186265606</v>
      </c>
      <c r="P1582" s="174">
        <v>2</v>
      </c>
      <c r="Q1582" s="174">
        <f t="shared" si="390"/>
        <v>4.7615327783607766</v>
      </c>
      <c r="R1582" s="173">
        <f t="shared" si="385"/>
        <v>252.36123725312115</v>
      </c>
      <c r="S1582" s="173">
        <f t="shared" si="391"/>
        <v>126.18061862656054</v>
      </c>
      <c r="T1582" s="111"/>
      <c r="U1582" s="32">
        <f t="shared" si="386"/>
        <v>0</v>
      </c>
      <c r="V1582" s="280">
        <v>35</v>
      </c>
      <c r="W1582" s="134" t="s">
        <v>250</v>
      </c>
      <c r="X1582" s="215"/>
      <c r="Y1582" s="20"/>
      <c r="Z1582" s="151"/>
    </row>
    <row r="1583" spans="1:26" ht="12.75" customHeight="1">
      <c r="A1583" s="309" t="s">
        <v>2634</v>
      </c>
      <c r="B1583" s="310"/>
      <c r="C1583" s="310">
        <v>1022318</v>
      </c>
      <c r="D1583" s="272">
        <v>5949471392892</v>
      </c>
      <c r="E1583" s="272">
        <v>5949471392892</v>
      </c>
      <c r="F1583" s="318">
        <v>3924100000</v>
      </c>
      <c r="G1583" s="91" t="s">
        <v>719</v>
      </c>
      <c r="H1583" s="8" t="s">
        <v>178</v>
      </c>
      <c r="I1583" s="257" t="s">
        <v>1351</v>
      </c>
      <c r="J1583" s="106" t="s">
        <v>560</v>
      </c>
      <c r="K1583" s="5"/>
      <c r="L1583" s="15"/>
      <c r="M1583" s="206">
        <v>7.6177748078850653</v>
      </c>
      <c r="N1583" s="73"/>
      <c r="O1583" s="197">
        <f t="shared" si="389"/>
        <v>322.9936518543268</v>
      </c>
      <c r="P1583" s="174">
        <v>1.6</v>
      </c>
      <c r="Q1583" s="174">
        <f t="shared" ref="Q1583:Q1591" si="397">M1583*0.8*P1583</f>
        <v>9.7507517540928852</v>
      </c>
      <c r="R1583" s="173">
        <f t="shared" si="385"/>
        <v>516.78984296692295</v>
      </c>
      <c r="S1583" s="173">
        <f t="shared" ref="S1583:S1591" si="398">R1583-O1583</f>
        <v>193.79619111259615</v>
      </c>
      <c r="T1583" s="111"/>
      <c r="U1583" s="32">
        <f t="shared" si="386"/>
        <v>0</v>
      </c>
      <c r="V1583" s="280"/>
      <c r="W1583" s="137"/>
      <c r="X1583" s="274"/>
      <c r="Y1583" s="20"/>
      <c r="Z1583" s="151"/>
    </row>
    <row r="1584" spans="1:26" ht="12.75" customHeight="1">
      <c r="A1584" s="309" t="s">
        <v>2635</v>
      </c>
      <c r="B1584" s="310"/>
      <c r="C1584" s="310">
        <v>1022319</v>
      </c>
      <c r="D1584" s="272">
        <v>5949471392939</v>
      </c>
      <c r="E1584" s="272">
        <v>5949471392939</v>
      </c>
      <c r="F1584" s="318">
        <v>3924100000</v>
      </c>
      <c r="G1584" s="91" t="s">
        <v>719</v>
      </c>
      <c r="H1584" s="8" t="s">
        <v>178</v>
      </c>
      <c r="I1584" s="257" t="s">
        <v>1352</v>
      </c>
      <c r="J1584" s="106" t="s">
        <v>560</v>
      </c>
      <c r="K1584" s="5"/>
      <c r="L1584" s="15"/>
      <c r="M1584" s="206">
        <v>7.6177748078850653</v>
      </c>
      <c r="N1584" s="73"/>
      <c r="O1584" s="197">
        <f t="shared" si="389"/>
        <v>322.9936518543268</v>
      </c>
      <c r="P1584" s="174">
        <v>1.6</v>
      </c>
      <c r="Q1584" s="174">
        <f t="shared" si="397"/>
        <v>9.7507517540928852</v>
      </c>
      <c r="R1584" s="173">
        <f t="shared" si="385"/>
        <v>516.78984296692295</v>
      </c>
      <c r="S1584" s="173">
        <f t="shared" si="398"/>
        <v>193.79619111259615</v>
      </c>
      <c r="T1584" s="111"/>
      <c r="U1584" s="32">
        <f t="shared" si="386"/>
        <v>0</v>
      </c>
      <c r="V1584" s="280">
        <v>1</v>
      </c>
      <c r="W1584" s="137"/>
      <c r="X1584" s="274"/>
      <c r="Y1584" s="20"/>
      <c r="Z1584" s="151"/>
    </row>
    <row r="1585" spans="1:26" ht="12.75" customHeight="1">
      <c r="A1585" s="309" t="s">
        <v>2636</v>
      </c>
      <c r="B1585" s="310"/>
      <c r="C1585" s="310">
        <v>1022320</v>
      </c>
      <c r="D1585" s="272">
        <v>5949471392908</v>
      </c>
      <c r="E1585" s="272">
        <v>5949471392908</v>
      </c>
      <c r="F1585" s="318">
        <v>3924100000</v>
      </c>
      <c r="G1585" s="91" t="s">
        <v>719</v>
      </c>
      <c r="H1585" s="8" t="s">
        <v>178</v>
      </c>
      <c r="I1585" s="257" t="s">
        <v>1353</v>
      </c>
      <c r="J1585" s="106" t="s">
        <v>560</v>
      </c>
      <c r="K1585" s="5"/>
      <c r="L1585" s="15"/>
      <c r="M1585" s="206">
        <v>7.6177748078850653</v>
      </c>
      <c r="N1585" s="73"/>
      <c r="O1585" s="197">
        <f t="shared" si="389"/>
        <v>322.9936518543268</v>
      </c>
      <c r="P1585" s="174">
        <v>1.6</v>
      </c>
      <c r="Q1585" s="174">
        <f t="shared" si="397"/>
        <v>9.7507517540928852</v>
      </c>
      <c r="R1585" s="173">
        <f t="shared" si="385"/>
        <v>516.78984296692295</v>
      </c>
      <c r="S1585" s="173">
        <f t="shared" si="398"/>
        <v>193.79619111259615</v>
      </c>
      <c r="T1585" s="111"/>
      <c r="U1585" s="32">
        <f t="shared" si="386"/>
        <v>0</v>
      </c>
      <c r="V1585" s="280">
        <v>1</v>
      </c>
      <c r="W1585" s="137"/>
      <c r="X1585" s="274"/>
      <c r="Y1585" s="20"/>
      <c r="Z1585" s="151"/>
    </row>
    <row r="1586" spans="1:26" ht="12.75" customHeight="1">
      <c r="A1586" s="309" t="s">
        <v>2637</v>
      </c>
      <c r="B1586" s="310"/>
      <c r="C1586" s="310">
        <v>1022321</v>
      </c>
      <c r="D1586" s="272">
        <v>5949471392922</v>
      </c>
      <c r="E1586" s="272">
        <v>5949471392922</v>
      </c>
      <c r="F1586" s="318">
        <v>3924100000</v>
      </c>
      <c r="G1586" s="91" t="s">
        <v>719</v>
      </c>
      <c r="H1586" s="8" t="s">
        <v>178</v>
      </c>
      <c r="I1586" s="257" t="s">
        <v>1354</v>
      </c>
      <c r="J1586" s="106" t="s">
        <v>560</v>
      </c>
      <c r="K1586" s="5"/>
      <c r="L1586" s="15"/>
      <c r="M1586" s="206">
        <v>7.6177748078850653</v>
      </c>
      <c r="N1586" s="73"/>
      <c r="O1586" s="197">
        <f t="shared" si="389"/>
        <v>322.9936518543268</v>
      </c>
      <c r="P1586" s="174">
        <v>1.6</v>
      </c>
      <c r="Q1586" s="174">
        <f t="shared" si="397"/>
        <v>9.7507517540928852</v>
      </c>
      <c r="R1586" s="173">
        <f t="shared" si="385"/>
        <v>516.78984296692295</v>
      </c>
      <c r="S1586" s="173">
        <f t="shared" si="398"/>
        <v>193.79619111259615</v>
      </c>
      <c r="T1586" s="111"/>
      <c r="U1586" s="32">
        <f t="shared" si="386"/>
        <v>0</v>
      </c>
      <c r="V1586" s="280">
        <v>16</v>
      </c>
      <c r="W1586" s="137"/>
      <c r="X1586" s="274"/>
      <c r="Y1586" s="20"/>
      <c r="Z1586" s="151"/>
    </row>
    <row r="1587" spans="1:26" ht="12.75" customHeight="1">
      <c r="A1587" s="309" t="s">
        <v>2638</v>
      </c>
      <c r="B1587" s="310"/>
      <c r="C1587" s="310">
        <v>1022322</v>
      </c>
      <c r="D1587" s="272">
        <v>5949471392946</v>
      </c>
      <c r="E1587" s="272">
        <v>5949471392946</v>
      </c>
      <c r="F1587" s="318">
        <v>3924100000</v>
      </c>
      <c r="G1587" s="91" t="s">
        <v>719</v>
      </c>
      <c r="H1587" s="8" t="s">
        <v>178</v>
      </c>
      <c r="I1587" s="257" t="s">
        <v>1355</v>
      </c>
      <c r="J1587" s="106" t="s">
        <v>560</v>
      </c>
      <c r="K1587" s="5"/>
      <c r="L1587" s="15"/>
      <c r="M1587" s="206">
        <v>7.6177748078850653</v>
      </c>
      <c r="N1587" s="73"/>
      <c r="O1587" s="197">
        <f t="shared" si="389"/>
        <v>322.9936518543268</v>
      </c>
      <c r="P1587" s="174">
        <v>1.6</v>
      </c>
      <c r="Q1587" s="174">
        <f t="shared" si="397"/>
        <v>9.7507517540928852</v>
      </c>
      <c r="R1587" s="173">
        <f t="shared" si="385"/>
        <v>516.78984296692295</v>
      </c>
      <c r="S1587" s="173">
        <f t="shared" si="398"/>
        <v>193.79619111259615</v>
      </c>
      <c r="T1587" s="111"/>
      <c r="U1587" s="32">
        <f t="shared" si="386"/>
        <v>0</v>
      </c>
      <c r="V1587" s="280">
        <v>4</v>
      </c>
      <c r="W1587" s="137"/>
      <c r="X1587" s="274"/>
      <c r="Y1587" s="20"/>
      <c r="Z1587" s="151"/>
    </row>
    <row r="1588" spans="1:26" ht="12.75" customHeight="1">
      <c r="A1588" s="309" t="s">
        <v>2639</v>
      </c>
      <c r="B1588" s="310"/>
      <c r="C1588" s="310">
        <v>1022323</v>
      </c>
      <c r="D1588" s="272">
        <v>5949471392885</v>
      </c>
      <c r="E1588" s="272">
        <v>5949471392885</v>
      </c>
      <c r="F1588" s="318">
        <v>3924100000</v>
      </c>
      <c r="G1588" s="91" t="s">
        <v>719</v>
      </c>
      <c r="H1588" s="8" t="s">
        <v>178</v>
      </c>
      <c r="I1588" s="257" t="s">
        <v>1356</v>
      </c>
      <c r="J1588" s="106" t="s">
        <v>560</v>
      </c>
      <c r="K1588" s="5"/>
      <c r="L1588" s="15"/>
      <c r="M1588" s="206">
        <v>7.6177748078850653</v>
      </c>
      <c r="N1588" s="73"/>
      <c r="O1588" s="197">
        <f t="shared" si="389"/>
        <v>322.9936518543268</v>
      </c>
      <c r="P1588" s="174">
        <v>1.6</v>
      </c>
      <c r="Q1588" s="174">
        <f t="shared" si="397"/>
        <v>9.7507517540928852</v>
      </c>
      <c r="R1588" s="173">
        <f t="shared" si="385"/>
        <v>516.78984296692295</v>
      </c>
      <c r="S1588" s="173">
        <f t="shared" si="398"/>
        <v>193.79619111259615</v>
      </c>
      <c r="T1588" s="111"/>
      <c r="U1588" s="32">
        <f t="shared" si="386"/>
        <v>0</v>
      </c>
      <c r="V1588" s="280"/>
      <c r="W1588" s="137"/>
      <c r="X1588" s="274"/>
      <c r="Y1588" s="20"/>
      <c r="Z1588" s="151"/>
    </row>
    <row r="1589" spans="1:26" ht="12.75" customHeight="1">
      <c r="A1589" s="309" t="s">
        <v>2640</v>
      </c>
      <c r="B1589" s="310"/>
      <c r="C1589" s="310">
        <v>1022324</v>
      </c>
      <c r="D1589" s="272">
        <v>5949471392953</v>
      </c>
      <c r="E1589" s="272">
        <v>5949471392953</v>
      </c>
      <c r="F1589" s="318">
        <v>3924100000</v>
      </c>
      <c r="G1589" s="91" t="s">
        <v>719</v>
      </c>
      <c r="H1589" s="8" t="s">
        <v>178</v>
      </c>
      <c r="I1589" s="257" t="s">
        <v>1357</v>
      </c>
      <c r="J1589" s="106" t="s">
        <v>560</v>
      </c>
      <c r="K1589" s="5"/>
      <c r="L1589" s="15"/>
      <c r="M1589" s="206">
        <v>7.6177748078850653</v>
      </c>
      <c r="N1589" s="73"/>
      <c r="O1589" s="197">
        <f t="shared" si="389"/>
        <v>322.9936518543268</v>
      </c>
      <c r="P1589" s="174">
        <v>1.6</v>
      </c>
      <c r="Q1589" s="174">
        <f t="shared" si="397"/>
        <v>9.7507517540928852</v>
      </c>
      <c r="R1589" s="173">
        <f t="shared" si="385"/>
        <v>516.78984296692295</v>
      </c>
      <c r="S1589" s="173">
        <f t="shared" si="398"/>
        <v>193.79619111259615</v>
      </c>
      <c r="T1589" s="111"/>
      <c r="U1589" s="32">
        <f t="shared" si="386"/>
        <v>0</v>
      </c>
      <c r="V1589" s="280"/>
      <c r="W1589" s="137"/>
      <c r="X1589" s="274"/>
      <c r="Y1589" s="20"/>
      <c r="Z1589" s="151"/>
    </row>
    <row r="1590" spans="1:26" ht="12.75" customHeight="1">
      <c r="A1590" s="309" t="s">
        <v>2641</v>
      </c>
      <c r="B1590" s="310"/>
      <c r="C1590" s="310">
        <v>1022325</v>
      </c>
      <c r="D1590" s="272">
        <v>5949471392915</v>
      </c>
      <c r="E1590" s="272">
        <v>5949471392915</v>
      </c>
      <c r="F1590" s="318">
        <v>3924100000</v>
      </c>
      <c r="G1590" s="91" t="s">
        <v>719</v>
      </c>
      <c r="H1590" s="8" t="s">
        <v>178</v>
      </c>
      <c r="I1590" s="257" t="s">
        <v>1358</v>
      </c>
      <c r="J1590" s="106" t="s">
        <v>560</v>
      </c>
      <c r="K1590" s="5"/>
      <c r="L1590" s="15"/>
      <c r="M1590" s="206">
        <v>7.6177748078850653</v>
      </c>
      <c r="N1590" s="73"/>
      <c r="O1590" s="197">
        <f t="shared" si="389"/>
        <v>322.9936518543268</v>
      </c>
      <c r="P1590" s="174">
        <v>1.6</v>
      </c>
      <c r="Q1590" s="174">
        <f t="shared" si="397"/>
        <v>9.7507517540928852</v>
      </c>
      <c r="R1590" s="173">
        <f t="shared" ref="R1590:R1635" si="399">Q1590*53</f>
        <v>516.78984296692295</v>
      </c>
      <c r="S1590" s="173">
        <f t="shared" si="398"/>
        <v>193.79619111259615</v>
      </c>
      <c r="T1590" s="111"/>
      <c r="U1590" s="32">
        <f t="shared" si="386"/>
        <v>0</v>
      </c>
      <c r="V1590" s="280"/>
      <c r="W1590" s="137"/>
      <c r="X1590" s="274"/>
      <c r="Y1590" s="20"/>
      <c r="Z1590" s="151"/>
    </row>
    <row r="1591" spans="1:26" ht="12.75" customHeight="1">
      <c r="A1591" s="309" t="s">
        <v>2642</v>
      </c>
      <c r="B1591" s="310"/>
      <c r="C1591" s="310">
        <v>1022326</v>
      </c>
      <c r="D1591" s="272">
        <v>5949471392960</v>
      </c>
      <c r="E1591" s="272">
        <v>5949471392960</v>
      </c>
      <c r="F1591" s="318">
        <v>3924100000</v>
      </c>
      <c r="G1591" s="91" t="s">
        <v>719</v>
      </c>
      <c r="H1591" s="8" t="s">
        <v>178</v>
      </c>
      <c r="I1591" s="257" t="s">
        <v>1359</v>
      </c>
      <c r="J1591" s="106" t="s">
        <v>560</v>
      </c>
      <c r="K1591" s="5"/>
      <c r="L1591" s="15"/>
      <c r="M1591" s="206">
        <v>7.6177748078850653</v>
      </c>
      <c r="N1591" s="73"/>
      <c r="O1591" s="197">
        <f t="shared" si="389"/>
        <v>322.9936518543268</v>
      </c>
      <c r="P1591" s="174">
        <v>1.6</v>
      </c>
      <c r="Q1591" s="174">
        <f t="shared" si="397"/>
        <v>9.7507517540928852</v>
      </c>
      <c r="R1591" s="173">
        <f t="shared" si="399"/>
        <v>516.78984296692295</v>
      </c>
      <c r="S1591" s="173">
        <f t="shared" si="398"/>
        <v>193.79619111259615</v>
      </c>
      <c r="T1591" s="111"/>
      <c r="U1591" s="32">
        <f t="shared" si="386"/>
        <v>0</v>
      </c>
      <c r="V1591" s="280"/>
      <c r="W1591" s="137"/>
      <c r="X1591" s="274"/>
      <c r="Y1591" s="20"/>
      <c r="Z1591" s="151"/>
    </row>
    <row r="1592" spans="1:26" s="46" customFormat="1" ht="12.75" customHeight="1">
      <c r="A1592" s="309" t="s">
        <v>2643</v>
      </c>
      <c r="B1592" s="310">
        <v>81038304</v>
      </c>
      <c r="C1592" s="310"/>
      <c r="D1592" s="311">
        <v>5949471392595</v>
      </c>
      <c r="E1592" s="318">
        <v>5949471392595</v>
      </c>
      <c r="F1592" s="318">
        <v>3924100000</v>
      </c>
      <c r="G1592" s="91" t="s">
        <v>719</v>
      </c>
      <c r="H1592" s="8" t="s">
        <v>178</v>
      </c>
      <c r="I1592" s="257" t="s">
        <v>1298</v>
      </c>
      <c r="J1592" s="104" t="s">
        <v>566</v>
      </c>
      <c r="K1592" s="5"/>
      <c r="L1592" s="15"/>
      <c r="M1592" s="206">
        <v>3.2447541917055287</v>
      </c>
      <c r="N1592" s="73"/>
      <c r="O1592" s="197">
        <f t="shared" si="389"/>
        <v>137.57757772831442</v>
      </c>
      <c r="P1592" s="174">
        <v>2</v>
      </c>
      <c r="Q1592" s="174">
        <f t="shared" si="390"/>
        <v>5.1916067067288463</v>
      </c>
      <c r="R1592" s="173">
        <f t="shared" si="399"/>
        <v>275.15515545662885</v>
      </c>
      <c r="S1592" s="173">
        <f t="shared" si="391"/>
        <v>137.57757772831442</v>
      </c>
      <c r="T1592" s="111"/>
      <c r="U1592" s="32">
        <f t="shared" si="386"/>
        <v>0</v>
      </c>
      <c r="V1592" s="280"/>
      <c r="W1592" s="136" t="s">
        <v>251</v>
      </c>
      <c r="X1592" s="215"/>
      <c r="Y1592" s="20"/>
      <c r="Z1592" s="151"/>
    </row>
    <row r="1593" spans="1:26" s="46" customFormat="1" ht="12.75" customHeight="1">
      <c r="A1593" s="309" t="s">
        <v>2644</v>
      </c>
      <c r="B1593" s="310"/>
      <c r="C1593" s="310">
        <v>1022327</v>
      </c>
      <c r="D1593" s="311" t="s">
        <v>1024</v>
      </c>
      <c r="E1593" s="318" t="s">
        <v>1024</v>
      </c>
      <c r="F1593" s="318">
        <v>3924100000</v>
      </c>
      <c r="G1593" s="91" t="s">
        <v>719</v>
      </c>
      <c r="H1593" s="8" t="s">
        <v>178</v>
      </c>
      <c r="I1593" s="257" t="s">
        <v>1022</v>
      </c>
      <c r="J1593" s="104" t="s">
        <v>566</v>
      </c>
      <c r="K1593" s="5"/>
      <c r="L1593" s="15"/>
      <c r="M1593" s="206">
        <v>3.2447541917055287</v>
      </c>
      <c r="N1593" s="73"/>
      <c r="O1593" s="197">
        <f t="shared" si="389"/>
        <v>137.57757772831442</v>
      </c>
      <c r="P1593" s="174">
        <v>2</v>
      </c>
      <c r="Q1593" s="174">
        <f t="shared" si="390"/>
        <v>5.1916067067288463</v>
      </c>
      <c r="R1593" s="173">
        <f t="shared" si="399"/>
        <v>275.15515545662885</v>
      </c>
      <c r="S1593" s="173">
        <f t="shared" ref="S1593:S1595" si="400">R1593-O1593</f>
        <v>137.57757772831442</v>
      </c>
      <c r="T1593" s="111"/>
      <c r="U1593" s="32">
        <f t="shared" si="386"/>
        <v>0</v>
      </c>
      <c r="V1593" s="280">
        <v>41</v>
      </c>
      <c r="W1593" s="134" t="s">
        <v>250</v>
      </c>
      <c r="X1593" s="215"/>
      <c r="Y1593" s="20"/>
      <c r="Z1593" s="151"/>
    </row>
    <row r="1594" spans="1:26" s="46" customFormat="1" ht="12.75" customHeight="1">
      <c r="A1594" s="309" t="s">
        <v>2645</v>
      </c>
      <c r="B1594" s="310">
        <v>81038296</v>
      </c>
      <c r="C1594" s="310">
        <v>1022328</v>
      </c>
      <c r="D1594" s="311">
        <v>5949471392601</v>
      </c>
      <c r="E1594" s="318">
        <v>5949471392601</v>
      </c>
      <c r="F1594" s="318">
        <v>3924100000</v>
      </c>
      <c r="G1594" s="91" t="s">
        <v>719</v>
      </c>
      <c r="H1594" s="8" t="s">
        <v>178</v>
      </c>
      <c r="I1594" s="257" t="s">
        <v>755</v>
      </c>
      <c r="J1594" s="104" t="s">
        <v>566</v>
      </c>
      <c r="K1594" s="5"/>
      <c r="L1594" s="15"/>
      <c r="M1594" s="206">
        <v>3.2447541917055287</v>
      </c>
      <c r="N1594" s="73"/>
      <c r="O1594" s="197">
        <f t="shared" si="389"/>
        <v>137.57757772831442</v>
      </c>
      <c r="P1594" s="174">
        <v>2</v>
      </c>
      <c r="Q1594" s="174">
        <f t="shared" si="390"/>
        <v>5.1916067067288463</v>
      </c>
      <c r="R1594" s="173">
        <f t="shared" si="399"/>
        <v>275.15515545662885</v>
      </c>
      <c r="S1594" s="173">
        <f t="shared" si="400"/>
        <v>137.57757772831442</v>
      </c>
      <c r="T1594" s="111"/>
      <c r="U1594" s="32">
        <f t="shared" si="386"/>
        <v>0</v>
      </c>
      <c r="V1594" s="280"/>
      <c r="W1594" s="134" t="s">
        <v>250</v>
      </c>
      <c r="X1594" s="215"/>
      <c r="Y1594" s="20"/>
      <c r="Z1594" s="151"/>
    </row>
    <row r="1595" spans="1:26" s="46" customFormat="1" ht="12.75" customHeight="1">
      <c r="A1595" s="309" t="s">
        <v>2646</v>
      </c>
      <c r="B1595" s="310"/>
      <c r="C1595" s="310">
        <v>1022329</v>
      </c>
      <c r="D1595" s="318" t="s">
        <v>1025</v>
      </c>
      <c r="E1595" s="318" t="s">
        <v>1025</v>
      </c>
      <c r="F1595" s="318">
        <v>3924100000</v>
      </c>
      <c r="G1595" s="91" t="s">
        <v>719</v>
      </c>
      <c r="H1595" s="8" t="s">
        <v>178</v>
      </c>
      <c r="I1595" s="257" t="s">
        <v>1023</v>
      </c>
      <c r="J1595" s="104" t="s">
        <v>566</v>
      </c>
      <c r="K1595" s="5"/>
      <c r="L1595" s="15"/>
      <c r="M1595" s="206">
        <v>3.2447541917055287</v>
      </c>
      <c r="N1595" s="73"/>
      <c r="O1595" s="197">
        <f t="shared" si="389"/>
        <v>137.57757772831442</v>
      </c>
      <c r="P1595" s="174">
        <v>2</v>
      </c>
      <c r="Q1595" s="174">
        <f t="shared" si="390"/>
        <v>5.1916067067288463</v>
      </c>
      <c r="R1595" s="173">
        <f t="shared" si="399"/>
        <v>275.15515545662885</v>
      </c>
      <c r="S1595" s="173">
        <f t="shared" si="400"/>
        <v>137.57757772831442</v>
      </c>
      <c r="T1595" s="111"/>
      <c r="U1595" s="32">
        <f t="shared" si="386"/>
        <v>0</v>
      </c>
      <c r="V1595" s="280">
        <v>2</v>
      </c>
      <c r="W1595" s="133" t="s">
        <v>249</v>
      </c>
      <c r="X1595" s="215"/>
      <c r="Y1595" s="20"/>
      <c r="Z1595" s="151"/>
    </row>
    <row r="1596" spans="1:26" s="46" customFormat="1" ht="12.75" customHeight="1">
      <c r="A1596" s="309" t="s">
        <v>2647</v>
      </c>
      <c r="B1596" s="310">
        <v>81038297</v>
      </c>
      <c r="C1596" s="310">
        <v>1022330</v>
      </c>
      <c r="D1596" s="311">
        <v>5949471392625</v>
      </c>
      <c r="E1596" s="318">
        <v>5949471392625</v>
      </c>
      <c r="F1596" s="318">
        <v>3924100000</v>
      </c>
      <c r="G1596" s="91" t="s">
        <v>719</v>
      </c>
      <c r="H1596" s="8" t="s">
        <v>178</v>
      </c>
      <c r="I1596" s="257" t="s">
        <v>756</v>
      </c>
      <c r="J1596" s="104" t="s">
        <v>566</v>
      </c>
      <c r="K1596" s="5"/>
      <c r="L1596" s="15"/>
      <c r="M1596" s="206">
        <v>3.2447541917055287</v>
      </c>
      <c r="N1596" s="73"/>
      <c r="O1596" s="197">
        <f t="shared" si="389"/>
        <v>137.57757772831442</v>
      </c>
      <c r="P1596" s="174">
        <v>2</v>
      </c>
      <c r="Q1596" s="174">
        <f t="shared" si="390"/>
        <v>5.1916067067288463</v>
      </c>
      <c r="R1596" s="173">
        <f t="shared" si="399"/>
        <v>275.15515545662885</v>
      </c>
      <c r="S1596" s="173">
        <f t="shared" si="391"/>
        <v>137.57757772831442</v>
      </c>
      <c r="T1596" s="111"/>
      <c r="U1596" s="32">
        <f t="shared" si="386"/>
        <v>0</v>
      </c>
      <c r="V1596" s="280">
        <v>1</v>
      </c>
      <c r="W1596" s="134" t="s">
        <v>250</v>
      </c>
      <c r="X1596" s="215"/>
      <c r="Y1596" s="20"/>
      <c r="Z1596" s="151"/>
    </row>
    <row r="1597" spans="1:26" s="46" customFormat="1" ht="12.75" customHeight="1">
      <c r="A1597" s="309" t="s">
        <v>2648</v>
      </c>
      <c r="B1597" s="310">
        <v>81038298</v>
      </c>
      <c r="C1597" s="310">
        <v>1022331</v>
      </c>
      <c r="D1597" s="311" t="s">
        <v>720</v>
      </c>
      <c r="E1597" s="318" t="s">
        <v>720</v>
      </c>
      <c r="F1597" s="318">
        <v>3924100000</v>
      </c>
      <c r="G1597" s="91" t="s">
        <v>719</v>
      </c>
      <c r="H1597" s="8" t="s">
        <v>178</v>
      </c>
      <c r="I1597" s="257" t="s">
        <v>757</v>
      </c>
      <c r="J1597" s="104" t="s">
        <v>566</v>
      </c>
      <c r="K1597" s="5"/>
      <c r="L1597" s="15"/>
      <c r="M1597" s="206">
        <v>3.2447541917055287</v>
      </c>
      <c r="N1597" s="73"/>
      <c r="O1597" s="197">
        <f t="shared" si="389"/>
        <v>137.57757772831442</v>
      </c>
      <c r="P1597" s="174">
        <v>2</v>
      </c>
      <c r="Q1597" s="174">
        <f t="shared" si="390"/>
        <v>5.1916067067288463</v>
      </c>
      <c r="R1597" s="173">
        <f t="shared" si="399"/>
        <v>275.15515545662885</v>
      </c>
      <c r="S1597" s="173">
        <f t="shared" si="391"/>
        <v>137.57757772831442</v>
      </c>
      <c r="T1597" s="111"/>
      <c r="U1597" s="32">
        <f t="shared" si="386"/>
        <v>0</v>
      </c>
      <c r="V1597" s="280"/>
      <c r="W1597" s="133" t="s">
        <v>249</v>
      </c>
      <c r="X1597" s="215"/>
      <c r="Y1597" s="20"/>
      <c r="Z1597" s="151"/>
    </row>
    <row r="1598" spans="1:26" s="46" customFormat="1" ht="12.75" customHeight="1">
      <c r="A1598" s="309" t="s">
        <v>2649</v>
      </c>
      <c r="B1598" s="310">
        <v>81038305</v>
      </c>
      <c r="C1598" s="310">
        <v>1022332</v>
      </c>
      <c r="D1598" s="311">
        <v>5949471392632</v>
      </c>
      <c r="E1598" s="318">
        <v>5949471392632</v>
      </c>
      <c r="F1598" s="318">
        <v>3924100000</v>
      </c>
      <c r="G1598" s="91" t="s">
        <v>719</v>
      </c>
      <c r="H1598" s="8" t="s">
        <v>178</v>
      </c>
      <c r="I1598" s="257" t="s">
        <v>758</v>
      </c>
      <c r="J1598" s="104" t="s">
        <v>566</v>
      </c>
      <c r="K1598" s="5"/>
      <c r="L1598" s="15"/>
      <c r="M1598" s="206">
        <v>3.2447541917055287</v>
      </c>
      <c r="N1598" s="73"/>
      <c r="O1598" s="197">
        <f t="shared" si="389"/>
        <v>137.57757772831442</v>
      </c>
      <c r="P1598" s="174">
        <v>2</v>
      </c>
      <c r="Q1598" s="174">
        <f t="shared" si="390"/>
        <v>5.1916067067288463</v>
      </c>
      <c r="R1598" s="173">
        <f t="shared" si="399"/>
        <v>275.15515545662885</v>
      </c>
      <c r="S1598" s="173">
        <f t="shared" si="391"/>
        <v>137.57757772831442</v>
      </c>
      <c r="T1598" s="111"/>
      <c r="U1598" s="32">
        <f t="shared" si="386"/>
        <v>0</v>
      </c>
      <c r="V1598" s="280"/>
      <c r="W1598" s="136" t="s">
        <v>251</v>
      </c>
      <c r="X1598" s="215"/>
      <c r="Y1598" s="20"/>
      <c r="Z1598" s="151"/>
    </row>
    <row r="1599" spans="1:26" s="46" customFormat="1" ht="12.75" customHeight="1">
      <c r="A1599" s="309" t="s">
        <v>2650</v>
      </c>
      <c r="B1599" s="314"/>
      <c r="C1599" s="314"/>
      <c r="D1599" s="272">
        <v>5940541551706</v>
      </c>
      <c r="E1599" s="272">
        <v>5940541551706</v>
      </c>
      <c r="F1599" s="318">
        <v>4202921900</v>
      </c>
      <c r="G1599" s="91" t="s">
        <v>719</v>
      </c>
      <c r="H1599" s="81" t="s">
        <v>873</v>
      </c>
      <c r="I1599" s="257" t="s">
        <v>1410</v>
      </c>
      <c r="J1599" s="104"/>
      <c r="K1599" s="5"/>
      <c r="L1599" s="15"/>
      <c r="M1599" s="206">
        <v>4.3100567991981285</v>
      </c>
      <c r="N1599" s="73"/>
      <c r="O1599" s="197">
        <f t="shared" si="389"/>
        <v>182.74640828600067</v>
      </c>
      <c r="P1599" s="174">
        <v>1.7</v>
      </c>
      <c r="Q1599" s="174">
        <f>M1599*0.8*P1599</f>
        <v>5.8616772469094549</v>
      </c>
      <c r="R1599" s="173">
        <f t="shared" si="399"/>
        <v>310.66889408620113</v>
      </c>
      <c r="S1599" s="173">
        <f>R1599-O1599</f>
        <v>127.92248580020046</v>
      </c>
      <c r="T1599" s="111"/>
      <c r="U1599" s="32">
        <f t="shared" si="386"/>
        <v>0</v>
      </c>
      <c r="V1599" s="280">
        <v>9</v>
      </c>
      <c r="W1599" s="137"/>
      <c r="X1599" s="215"/>
      <c r="Y1599" s="294"/>
      <c r="Z1599" s="151"/>
    </row>
    <row r="1600" spans="1:26" s="46" customFormat="1" ht="12.75" customHeight="1">
      <c r="A1600" s="309" t="s">
        <v>2651</v>
      </c>
      <c r="B1600" s="310">
        <v>81038299</v>
      </c>
      <c r="C1600" s="310">
        <v>1022333</v>
      </c>
      <c r="D1600" s="311">
        <v>5949471392588</v>
      </c>
      <c r="E1600" s="318">
        <v>5949471392588</v>
      </c>
      <c r="F1600" s="318">
        <v>3924100000</v>
      </c>
      <c r="G1600" s="91" t="s">
        <v>719</v>
      </c>
      <c r="H1600" s="8" t="s">
        <v>178</v>
      </c>
      <c r="I1600" s="257" t="s">
        <v>759</v>
      </c>
      <c r="J1600" s="104" t="s">
        <v>560</v>
      </c>
      <c r="K1600" s="5"/>
      <c r="L1600" s="15"/>
      <c r="M1600" s="206">
        <v>2.7839606970254538</v>
      </c>
      <c r="N1600" s="73"/>
      <c r="O1600" s="197">
        <f t="shared" si="389"/>
        <v>118.03993355387925</v>
      </c>
      <c r="P1600" s="174">
        <v>2</v>
      </c>
      <c r="Q1600" s="174">
        <f t="shared" si="390"/>
        <v>4.4543371152407261</v>
      </c>
      <c r="R1600" s="173">
        <f t="shared" si="399"/>
        <v>236.07986710775847</v>
      </c>
      <c r="S1600" s="173">
        <f t="shared" si="391"/>
        <v>118.03993355387922</v>
      </c>
      <c r="T1600" s="111"/>
      <c r="U1600" s="32">
        <f t="shared" ref="U1600:U1641" si="401">O1600*T1600</f>
        <v>0</v>
      </c>
      <c r="V1600" s="280">
        <v>4</v>
      </c>
      <c r="W1600" s="134" t="s">
        <v>250</v>
      </c>
      <c r="X1600" s="215"/>
      <c r="Y1600" s="20"/>
      <c r="Z1600" s="151"/>
    </row>
    <row r="1601" spans="1:26" s="46" customFormat="1" ht="12.75" customHeight="1">
      <c r="A1601" s="309" t="s">
        <v>2652</v>
      </c>
      <c r="B1601" s="310">
        <v>81038300</v>
      </c>
      <c r="C1601" s="310">
        <v>985308</v>
      </c>
      <c r="D1601" s="311">
        <v>5949471392571</v>
      </c>
      <c r="E1601" s="318">
        <v>5949471392571</v>
      </c>
      <c r="F1601" s="318">
        <v>3924100000</v>
      </c>
      <c r="G1601" s="91" t="s">
        <v>719</v>
      </c>
      <c r="H1601" s="8" t="s">
        <v>178</v>
      </c>
      <c r="I1601" s="257" t="s">
        <v>760</v>
      </c>
      <c r="J1601" s="104" t="s">
        <v>637</v>
      </c>
      <c r="K1601" s="5"/>
      <c r="L1601" s="15"/>
      <c r="M1601" s="206">
        <v>2.4959647628504067</v>
      </c>
      <c r="N1601" s="73"/>
      <c r="O1601" s="197">
        <f t="shared" si="389"/>
        <v>105.82890594485725</v>
      </c>
      <c r="P1601" s="174">
        <v>2</v>
      </c>
      <c r="Q1601" s="174">
        <f t="shared" si="390"/>
        <v>3.9935436205606507</v>
      </c>
      <c r="R1601" s="173">
        <f t="shared" si="399"/>
        <v>211.65781188971448</v>
      </c>
      <c r="S1601" s="173">
        <f t="shared" si="391"/>
        <v>105.82890594485723</v>
      </c>
      <c r="T1601" s="111"/>
      <c r="U1601" s="32">
        <f t="shared" si="401"/>
        <v>0</v>
      </c>
      <c r="V1601" s="280"/>
      <c r="W1601" s="136" t="s">
        <v>251</v>
      </c>
      <c r="X1601" s="215"/>
      <c r="Y1601" s="20"/>
      <c r="Z1601" s="151"/>
    </row>
    <row r="1602" spans="1:26" s="46" customFormat="1" ht="12.75" customHeight="1">
      <c r="A1602" s="309" t="s">
        <v>2653</v>
      </c>
      <c r="B1602" s="310">
        <v>81038301</v>
      </c>
      <c r="C1602" s="310">
        <v>1024448</v>
      </c>
      <c r="D1602" s="272" t="s">
        <v>864</v>
      </c>
      <c r="E1602" s="272" t="s">
        <v>864</v>
      </c>
      <c r="F1602" s="318">
        <v>3923309000</v>
      </c>
      <c r="G1602" s="91" t="s">
        <v>719</v>
      </c>
      <c r="H1602" s="8" t="s">
        <v>269</v>
      </c>
      <c r="I1602" s="257" t="s">
        <v>865</v>
      </c>
      <c r="J1602" s="106" t="s">
        <v>569</v>
      </c>
      <c r="K1602" s="5" t="s">
        <v>522</v>
      </c>
      <c r="L1602" s="15"/>
      <c r="M1602" s="206">
        <v>5.8135649849649171</v>
      </c>
      <c r="N1602" s="73"/>
      <c r="O1602" s="197">
        <f t="shared" si="389"/>
        <v>246.49515536251249</v>
      </c>
      <c r="P1602" s="174">
        <v>1.7</v>
      </c>
      <c r="Q1602" s="174">
        <f t="shared" ref="Q1602:Q1684" si="402">M1602*0.8*P1602</f>
        <v>7.9064483795522875</v>
      </c>
      <c r="R1602" s="173">
        <f t="shared" si="399"/>
        <v>419.04176411627122</v>
      </c>
      <c r="S1602" s="173">
        <f t="shared" si="391"/>
        <v>172.54660875375873</v>
      </c>
      <c r="T1602" s="111"/>
      <c r="U1602" s="32">
        <f t="shared" si="401"/>
        <v>0</v>
      </c>
      <c r="V1602" s="280"/>
      <c r="W1602" s="137"/>
      <c r="X1602" s="215"/>
      <c r="Y1602" s="20"/>
      <c r="Z1602" s="151"/>
    </row>
    <row r="1603" spans="1:26" s="46" customFormat="1" ht="12.75" customHeight="1">
      <c r="A1603" s="309" t="s">
        <v>2654</v>
      </c>
      <c r="B1603" s="310">
        <v>81038302</v>
      </c>
      <c r="C1603" s="310">
        <v>1024449</v>
      </c>
      <c r="D1603" s="272" t="s">
        <v>866</v>
      </c>
      <c r="E1603" s="272" t="s">
        <v>866</v>
      </c>
      <c r="F1603" s="318">
        <v>3923309000</v>
      </c>
      <c r="G1603" s="91" t="s">
        <v>719</v>
      </c>
      <c r="H1603" s="8" t="s">
        <v>269</v>
      </c>
      <c r="I1603" s="257" t="s">
        <v>867</v>
      </c>
      <c r="J1603" s="106" t="s">
        <v>569</v>
      </c>
      <c r="K1603" s="5"/>
      <c r="L1603" s="15"/>
      <c r="M1603" s="206">
        <v>5.8135649849649171</v>
      </c>
      <c r="N1603" s="73"/>
      <c r="O1603" s="197">
        <f t="shared" si="389"/>
        <v>246.49515536251249</v>
      </c>
      <c r="P1603" s="174">
        <v>1.7</v>
      </c>
      <c r="Q1603" s="174">
        <f t="shared" si="402"/>
        <v>7.9064483795522875</v>
      </c>
      <c r="R1603" s="173">
        <f t="shared" si="399"/>
        <v>419.04176411627122</v>
      </c>
      <c r="S1603" s="173">
        <f t="shared" si="391"/>
        <v>172.54660875375873</v>
      </c>
      <c r="T1603" s="111"/>
      <c r="U1603" s="32">
        <f t="shared" si="401"/>
        <v>0</v>
      </c>
      <c r="V1603" s="280"/>
      <c r="W1603" s="133" t="s">
        <v>249</v>
      </c>
      <c r="X1603" s="215"/>
      <c r="Y1603" s="20"/>
      <c r="Z1603" s="151"/>
    </row>
    <row r="1604" spans="1:26" s="46" customFormat="1" ht="12.75" customHeight="1">
      <c r="A1604" s="309" t="s">
        <v>3580</v>
      </c>
      <c r="B1604" s="314"/>
      <c r="C1604" s="314"/>
      <c r="D1604" s="311">
        <v>5940541552826</v>
      </c>
      <c r="E1604" s="318">
        <v>5940541552826</v>
      </c>
      <c r="F1604" s="318">
        <v>6109100000</v>
      </c>
      <c r="G1604" s="91" t="s">
        <v>719</v>
      </c>
      <c r="H1604" s="8" t="s">
        <v>135</v>
      </c>
      <c r="I1604" s="259" t="s">
        <v>3601</v>
      </c>
      <c r="J1604" s="107"/>
      <c r="K1604" s="5"/>
      <c r="L1604" s="15"/>
      <c r="M1604" s="206">
        <v>26.563389693321977</v>
      </c>
      <c r="N1604" s="73"/>
      <c r="O1604" s="197">
        <f t="shared" si="389"/>
        <v>1126.2877229968519</v>
      </c>
      <c r="P1604" s="174">
        <v>1.25</v>
      </c>
      <c r="Q1604" s="174">
        <f t="shared" ref="Q1604:Q1626" si="403">M1604*0.8*P1604</f>
        <v>26.56338969332198</v>
      </c>
      <c r="R1604" s="173">
        <f t="shared" si="399"/>
        <v>1407.8596537460649</v>
      </c>
      <c r="S1604" s="173">
        <f t="shared" ref="S1604:S1626" si="404">R1604-O1604</f>
        <v>281.57193074921292</v>
      </c>
      <c r="T1604" s="111"/>
      <c r="U1604" s="32">
        <f t="shared" si="401"/>
        <v>0</v>
      </c>
      <c r="V1604" s="280">
        <v>2</v>
      </c>
      <c r="W1604" s="137"/>
      <c r="X1604" s="215"/>
      <c r="Y1604" s="294"/>
      <c r="Z1604" s="151"/>
    </row>
    <row r="1605" spans="1:26" s="46" customFormat="1" ht="12.75" customHeight="1">
      <c r="A1605" s="309" t="s">
        <v>3581</v>
      </c>
      <c r="B1605" s="314"/>
      <c r="C1605" s="314"/>
      <c r="D1605" s="311">
        <v>5940541553410</v>
      </c>
      <c r="E1605" s="318">
        <v>5940541553410</v>
      </c>
      <c r="F1605" s="318">
        <v>6109100000</v>
      </c>
      <c r="G1605" s="91" t="s">
        <v>719</v>
      </c>
      <c r="H1605" s="8" t="s">
        <v>135</v>
      </c>
      <c r="I1605" s="259" t="s">
        <v>3600</v>
      </c>
      <c r="J1605" s="107"/>
      <c r="K1605" s="5"/>
      <c r="L1605" s="15"/>
      <c r="M1605" s="206">
        <v>26.563389693321977</v>
      </c>
      <c r="N1605" s="73"/>
      <c r="O1605" s="197">
        <f t="shared" si="389"/>
        <v>1126.2877229968519</v>
      </c>
      <c r="P1605" s="174">
        <v>1.25</v>
      </c>
      <c r="Q1605" s="174">
        <f t="shared" si="403"/>
        <v>26.56338969332198</v>
      </c>
      <c r="R1605" s="173">
        <f t="shared" si="399"/>
        <v>1407.8596537460649</v>
      </c>
      <c r="S1605" s="173">
        <f t="shared" si="404"/>
        <v>281.57193074921292</v>
      </c>
      <c r="T1605" s="111"/>
      <c r="U1605" s="32">
        <f t="shared" si="401"/>
        <v>0</v>
      </c>
      <c r="V1605" s="280">
        <v>2</v>
      </c>
      <c r="W1605" s="137"/>
      <c r="X1605" s="215"/>
      <c r="Y1605" s="294"/>
      <c r="Z1605" s="151"/>
    </row>
    <row r="1606" spans="1:26" s="46" customFormat="1" ht="12.75" customHeight="1">
      <c r="A1606" s="309" t="s">
        <v>3582</v>
      </c>
      <c r="B1606" s="314"/>
      <c r="C1606" s="314"/>
      <c r="D1606" s="311">
        <v>5940541553352</v>
      </c>
      <c r="E1606" s="318">
        <v>5940541553352</v>
      </c>
      <c r="F1606" s="318">
        <v>6109100000</v>
      </c>
      <c r="G1606" s="91" t="s">
        <v>719</v>
      </c>
      <c r="H1606" s="8" t="s">
        <v>135</v>
      </c>
      <c r="I1606" s="259" t="s">
        <v>3599</v>
      </c>
      <c r="J1606" s="107"/>
      <c r="K1606" s="5"/>
      <c r="L1606" s="15"/>
      <c r="M1606" s="206">
        <v>26.563389693321977</v>
      </c>
      <c r="N1606" s="73"/>
      <c r="O1606" s="197">
        <f t="shared" si="389"/>
        <v>1126.2877229968519</v>
      </c>
      <c r="P1606" s="174">
        <v>1.25</v>
      </c>
      <c r="Q1606" s="174">
        <f t="shared" si="403"/>
        <v>26.56338969332198</v>
      </c>
      <c r="R1606" s="173">
        <f t="shared" si="399"/>
        <v>1407.8596537460649</v>
      </c>
      <c r="S1606" s="173">
        <f t="shared" si="404"/>
        <v>281.57193074921292</v>
      </c>
      <c r="T1606" s="111"/>
      <c r="U1606" s="32">
        <f t="shared" si="401"/>
        <v>0</v>
      </c>
      <c r="V1606" s="280">
        <v>2</v>
      </c>
      <c r="W1606" s="137"/>
      <c r="X1606" s="215"/>
      <c r="Y1606" s="294"/>
      <c r="Z1606" s="151"/>
    </row>
    <row r="1607" spans="1:26" s="46" customFormat="1" ht="12.75" customHeight="1">
      <c r="A1607" s="309" t="s">
        <v>3583</v>
      </c>
      <c r="B1607" s="314"/>
      <c r="C1607" s="314"/>
      <c r="D1607" s="311">
        <v>5940541553311</v>
      </c>
      <c r="E1607" s="318">
        <v>5940541553311</v>
      </c>
      <c r="F1607" s="318">
        <v>6109100000</v>
      </c>
      <c r="G1607" s="91" t="s">
        <v>719</v>
      </c>
      <c r="H1607" s="8" t="s">
        <v>67</v>
      </c>
      <c r="I1607" s="259" t="s">
        <v>3598</v>
      </c>
      <c r="J1607" s="107"/>
      <c r="K1607" s="5"/>
      <c r="L1607" s="15"/>
      <c r="M1607" s="206">
        <v>26.563389693321977</v>
      </c>
      <c r="N1607" s="73"/>
      <c r="O1607" s="197">
        <f t="shared" si="389"/>
        <v>1126.2877229968519</v>
      </c>
      <c r="P1607" s="174">
        <v>1.25</v>
      </c>
      <c r="Q1607" s="174">
        <f t="shared" si="403"/>
        <v>26.56338969332198</v>
      </c>
      <c r="R1607" s="173">
        <f t="shared" si="399"/>
        <v>1407.8596537460649</v>
      </c>
      <c r="S1607" s="173">
        <f t="shared" si="404"/>
        <v>281.57193074921292</v>
      </c>
      <c r="T1607" s="111"/>
      <c r="U1607" s="32">
        <f t="shared" si="401"/>
        <v>0</v>
      </c>
      <c r="V1607" s="280">
        <v>2</v>
      </c>
      <c r="W1607" s="137"/>
      <c r="X1607" s="215"/>
      <c r="Y1607" s="294"/>
      <c r="Z1607" s="151"/>
    </row>
    <row r="1608" spans="1:26" s="46" customFormat="1" ht="12.75" customHeight="1">
      <c r="A1608" s="309" t="s">
        <v>3584</v>
      </c>
      <c r="B1608" s="314"/>
      <c r="C1608" s="314"/>
      <c r="D1608" s="311">
        <v>5940541552352</v>
      </c>
      <c r="E1608" s="318">
        <v>5940541552352</v>
      </c>
      <c r="F1608" s="318">
        <v>6109100000</v>
      </c>
      <c r="G1608" s="91" t="s">
        <v>719</v>
      </c>
      <c r="H1608" s="8" t="s">
        <v>67</v>
      </c>
      <c r="I1608" s="259" t="s">
        <v>3597</v>
      </c>
      <c r="J1608" s="107"/>
      <c r="K1608" s="5"/>
      <c r="L1608" s="15"/>
      <c r="M1608" s="206">
        <v>28.460774671416409</v>
      </c>
      <c r="N1608" s="73"/>
      <c r="O1608" s="197">
        <f t="shared" si="389"/>
        <v>1206.7368460680559</v>
      </c>
      <c r="P1608" s="174">
        <v>1.25</v>
      </c>
      <c r="Q1608" s="174">
        <f t="shared" si="403"/>
        <v>28.460774671416409</v>
      </c>
      <c r="R1608" s="173">
        <f t="shared" si="399"/>
        <v>1508.4210575850698</v>
      </c>
      <c r="S1608" s="173">
        <f t="shared" si="404"/>
        <v>301.68421151701386</v>
      </c>
      <c r="T1608" s="111"/>
      <c r="U1608" s="32">
        <f t="shared" si="401"/>
        <v>0</v>
      </c>
      <c r="V1608" s="280">
        <v>2</v>
      </c>
      <c r="W1608" s="137"/>
      <c r="X1608" s="215"/>
      <c r="Y1608" s="294"/>
      <c r="Z1608" s="151"/>
    </row>
    <row r="1609" spans="1:26" s="46" customFormat="1" ht="12.75" customHeight="1">
      <c r="A1609" s="309" t="s">
        <v>3585</v>
      </c>
      <c r="B1609" s="314"/>
      <c r="C1609" s="314"/>
      <c r="D1609" s="311">
        <v>5940541552321</v>
      </c>
      <c r="E1609" s="318">
        <v>5940541552321</v>
      </c>
      <c r="F1609" s="318">
        <v>6109100000</v>
      </c>
      <c r="G1609" s="91" t="s">
        <v>719</v>
      </c>
      <c r="H1609" s="8" t="s">
        <v>67</v>
      </c>
      <c r="I1609" s="259" t="s">
        <v>3596</v>
      </c>
      <c r="J1609" s="107"/>
      <c r="K1609" s="5"/>
      <c r="L1609" s="15"/>
      <c r="M1609" s="206">
        <v>28.460774671416409</v>
      </c>
      <c r="N1609" s="73"/>
      <c r="O1609" s="197">
        <f t="shared" si="389"/>
        <v>1206.7368460680559</v>
      </c>
      <c r="P1609" s="174">
        <v>1.25</v>
      </c>
      <c r="Q1609" s="174">
        <f t="shared" si="403"/>
        <v>28.460774671416409</v>
      </c>
      <c r="R1609" s="173">
        <f t="shared" si="399"/>
        <v>1508.4210575850698</v>
      </c>
      <c r="S1609" s="173">
        <f t="shared" si="404"/>
        <v>301.68421151701386</v>
      </c>
      <c r="T1609" s="111"/>
      <c r="U1609" s="32">
        <f t="shared" si="401"/>
        <v>0</v>
      </c>
      <c r="V1609" s="280">
        <v>2</v>
      </c>
      <c r="W1609" s="137"/>
      <c r="X1609" s="215"/>
      <c r="Y1609" s="294"/>
      <c r="Z1609" s="151"/>
    </row>
    <row r="1610" spans="1:26" s="46" customFormat="1" ht="12.75" customHeight="1">
      <c r="A1610" s="309" t="s">
        <v>3586</v>
      </c>
      <c r="B1610" s="314"/>
      <c r="C1610" s="314"/>
      <c r="D1610" s="311">
        <v>5940541552109</v>
      </c>
      <c r="E1610" s="318">
        <v>5940541552109</v>
      </c>
      <c r="F1610" s="318">
        <v>6109100000</v>
      </c>
      <c r="G1610" s="91" t="s">
        <v>719</v>
      </c>
      <c r="H1610" s="8" t="s">
        <v>67</v>
      </c>
      <c r="I1610" s="259" t="s">
        <v>3595</v>
      </c>
      <c r="J1610" s="107"/>
      <c r="K1610" s="5"/>
      <c r="L1610" s="15"/>
      <c r="M1610" s="206">
        <v>27.406671905808391</v>
      </c>
      <c r="N1610" s="73"/>
      <c r="O1610" s="197">
        <f t="shared" si="389"/>
        <v>1162.0428888062759</v>
      </c>
      <c r="P1610" s="174">
        <v>1.25</v>
      </c>
      <c r="Q1610" s="174">
        <f t="shared" si="403"/>
        <v>27.406671905808395</v>
      </c>
      <c r="R1610" s="173">
        <f t="shared" si="399"/>
        <v>1452.5536110078449</v>
      </c>
      <c r="S1610" s="173">
        <f t="shared" si="404"/>
        <v>290.51072220156902</v>
      </c>
      <c r="T1610" s="111"/>
      <c r="U1610" s="32">
        <f t="shared" si="401"/>
        <v>0</v>
      </c>
      <c r="V1610" s="280">
        <v>2</v>
      </c>
      <c r="W1610" s="137"/>
      <c r="X1610" s="215"/>
      <c r="Y1610" s="294"/>
      <c r="Z1610" s="151"/>
    </row>
    <row r="1611" spans="1:26" s="46" customFormat="1" ht="12.75" customHeight="1">
      <c r="A1611" s="309" t="s">
        <v>3587</v>
      </c>
      <c r="B1611" s="314"/>
      <c r="C1611" s="314"/>
      <c r="D1611" s="311">
        <v>5940541552024</v>
      </c>
      <c r="E1611" s="318">
        <v>5940541552024</v>
      </c>
      <c r="F1611" s="318">
        <v>6109100000</v>
      </c>
      <c r="G1611" s="91" t="s">
        <v>719</v>
      </c>
      <c r="H1611" s="8" t="s">
        <v>67</v>
      </c>
      <c r="I1611" s="259" t="s">
        <v>3594</v>
      </c>
      <c r="J1611" s="107"/>
      <c r="K1611" s="5"/>
      <c r="L1611" s="15"/>
      <c r="M1611" s="206">
        <v>27.406671905808391</v>
      </c>
      <c r="N1611" s="73"/>
      <c r="O1611" s="197">
        <f t="shared" si="389"/>
        <v>1162.0428888062759</v>
      </c>
      <c r="P1611" s="174">
        <v>1.25</v>
      </c>
      <c r="Q1611" s="174">
        <f t="shared" si="403"/>
        <v>27.406671905808395</v>
      </c>
      <c r="R1611" s="173">
        <f t="shared" si="399"/>
        <v>1452.5536110078449</v>
      </c>
      <c r="S1611" s="173">
        <f t="shared" si="404"/>
        <v>290.51072220156902</v>
      </c>
      <c r="T1611" s="111"/>
      <c r="U1611" s="32">
        <f t="shared" si="401"/>
        <v>0</v>
      </c>
      <c r="V1611" s="280">
        <v>1</v>
      </c>
      <c r="W1611" s="137"/>
      <c r="X1611" s="215"/>
      <c r="Y1611" s="294"/>
      <c r="Z1611" s="151"/>
    </row>
    <row r="1612" spans="1:26" s="46" customFormat="1" ht="12.75" customHeight="1">
      <c r="A1612" s="309" t="s">
        <v>3588</v>
      </c>
      <c r="B1612" s="314"/>
      <c r="C1612" s="314"/>
      <c r="D1612" s="311">
        <v>5948210065773</v>
      </c>
      <c r="E1612" s="318">
        <v>5948210065773</v>
      </c>
      <c r="F1612" s="318">
        <v>6109100000</v>
      </c>
      <c r="G1612" s="91" t="s">
        <v>719</v>
      </c>
      <c r="H1612" s="8" t="s">
        <v>67</v>
      </c>
      <c r="I1612" s="259" t="s">
        <v>3593</v>
      </c>
      <c r="J1612" s="107"/>
      <c r="K1612" s="5"/>
      <c r="L1612" s="15"/>
      <c r="M1612" s="206">
        <v>31.412262415118846</v>
      </c>
      <c r="N1612" s="73"/>
      <c r="O1612" s="197">
        <f t="shared" si="389"/>
        <v>1331.8799264010393</v>
      </c>
      <c r="P1612" s="174">
        <v>1.25</v>
      </c>
      <c r="Q1612" s="174">
        <f t="shared" si="403"/>
        <v>31.412262415118846</v>
      </c>
      <c r="R1612" s="173">
        <f t="shared" si="399"/>
        <v>1664.8499080012989</v>
      </c>
      <c r="S1612" s="173">
        <f t="shared" si="404"/>
        <v>332.96998160025964</v>
      </c>
      <c r="T1612" s="111"/>
      <c r="U1612" s="32">
        <f t="shared" si="401"/>
        <v>0</v>
      </c>
      <c r="V1612" s="280">
        <v>2</v>
      </c>
      <c r="W1612" s="137"/>
      <c r="X1612" s="215"/>
      <c r="Y1612" s="294"/>
      <c r="Z1612" s="151"/>
    </row>
    <row r="1613" spans="1:26" s="46" customFormat="1" ht="12.75" customHeight="1">
      <c r="A1613" s="309" t="s">
        <v>3575</v>
      </c>
      <c r="B1613" s="314"/>
      <c r="C1613" s="314"/>
      <c r="D1613" s="311">
        <v>5940541552420</v>
      </c>
      <c r="E1613" s="318">
        <v>5940541552420</v>
      </c>
      <c r="F1613" s="318">
        <v>6103230000</v>
      </c>
      <c r="G1613" s="91" t="s">
        <v>719</v>
      </c>
      <c r="H1613" s="8" t="s">
        <v>3609</v>
      </c>
      <c r="I1613" s="259" t="s">
        <v>3606</v>
      </c>
      <c r="J1613" s="107"/>
      <c r="K1613" s="5"/>
      <c r="L1613" s="15"/>
      <c r="M1613" s="206">
        <v>52.705138280400753</v>
      </c>
      <c r="N1613" s="73"/>
      <c r="O1613" s="197">
        <f t="shared" ref="O1613:O1631" si="405">(M1613+M1613*N1613)*$Y$3*(1-$Y$2/100)</f>
        <v>2234.6978630889921</v>
      </c>
      <c r="P1613" s="174">
        <v>1.2</v>
      </c>
      <c r="Q1613" s="174">
        <f t="shared" ref="Q1613:Q1623" si="406">M1613*0.8*P1613</f>
        <v>50.596932749184724</v>
      </c>
      <c r="R1613" s="173">
        <f t="shared" si="399"/>
        <v>2681.6374357067903</v>
      </c>
      <c r="S1613" s="173">
        <f t="shared" ref="S1613:S1623" si="407">R1613-O1613</f>
        <v>446.93957261779815</v>
      </c>
      <c r="T1613" s="111"/>
      <c r="U1613" s="32">
        <f t="shared" si="401"/>
        <v>0</v>
      </c>
      <c r="V1613" s="280">
        <v>2</v>
      </c>
      <c r="W1613" s="137"/>
      <c r="X1613" s="215"/>
      <c r="Y1613" s="294"/>
      <c r="Z1613" s="151"/>
    </row>
    <row r="1614" spans="1:26" s="46" customFormat="1" ht="12.75" customHeight="1">
      <c r="A1614" s="309" t="s">
        <v>3576</v>
      </c>
      <c r="B1614" s="314"/>
      <c r="C1614" s="314"/>
      <c r="D1614" s="311">
        <v>5940541552468</v>
      </c>
      <c r="E1614" s="318">
        <v>5940541552468</v>
      </c>
      <c r="F1614" s="318">
        <v>6103230000</v>
      </c>
      <c r="G1614" s="91" t="s">
        <v>719</v>
      </c>
      <c r="H1614" s="8" t="s">
        <v>3609</v>
      </c>
      <c r="I1614" s="259" t="s">
        <v>3605</v>
      </c>
      <c r="J1614" s="107"/>
      <c r="K1614" s="5"/>
      <c r="L1614" s="15"/>
      <c r="M1614" s="206">
        <v>52.705138280400753</v>
      </c>
      <c r="N1614" s="73"/>
      <c r="O1614" s="197">
        <f t="shared" si="405"/>
        <v>2234.6978630889921</v>
      </c>
      <c r="P1614" s="174">
        <v>1.2</v>
      </c>
      <c r="Q1614" s="174">
        <f t="shared" si="406"/>
        <v>50.596932749184724</v>
      </c>
      <c r="R1614" s="173">
        <f t="shared" si="399"/>
        <v>2681.6374357067903</v>
      </c>
      <c r="S1614" s="173">
        <f t="shared" si="407"/>
        <v>446.93957261779815</v>
      </c>
      <c r="T1614" s="111"/>
      <c r="U1614" s="32">
        <f t="shared" si="401"/>
        <v>0</v>
      </c>
      <c r="V1614" s="280">
        <v>2</v>
      </c>
      <c r="W1614" s="137"/>
      <c r="X1614" s="215"/>
      <c r="Y1614" s="294"/>
      <c r="Z1614" s="151"/>
    </row>
    <row r="1615" spans="1:26" s="46" customFormat="1" ht="12.75" customHeight="1">
      <c r="A1615" s="309" t="s">
        <v>3573</v>
      </c>
      <c r="B1615" s="314"/>
      <c r="C1615" s="314"/>
      <c r="D1615" s="311">
        <v>5940541552604</v>
      </c>
      <c r="E1615" s="318">
        <v>5940541552604</v>
      </c>
      <c r="F1615" s="318">
        <v>6103230000</v>
      </c>
      <c r="G1615" s="91" t="s">
        <v>719</v>
      </c>
      <c r="H1615" s="8" t="s">
        <v>3609</v>
      </c>
      <c r="I1615" s="259" t="s">
        <v>3608</v>
      </c>
      <c r="J1615" s="107"/>
      <c r="K1615" s="5"/>
      <c r="L1615" s="15"/>
      <c r="M1615" s="206">
        <v>54.813343811616782</v>
      </c>
      <c r="N1615" s="73"/>
      <c r="O1615" s="197">
        <f t="shared" si="405"/>
        <v>2324.0857776125517</v>
      </c>
      <c r="P1615" s="174">
        <v>1.2</v>
      </c>
      <c r="Q1615" s="174">
        <f t="shared" si="406"/>
        <v>52.620810059152113</v>
      </c>
      <c r="R1615" s="173">
        <f t="shared" si="399"/>
        <v>2788.9029331350621</v>
      </c>
      <c r="S1615" s="173">
        <f t="shared" si="407"/>
        <v>464.81715552251035</v>
      </c>
      <c r="T1615" s="111"/>
      <c r="U1615" s="32">
        <f t="shared" si="401"/>
        <v>0</v>
      </c>
      <c r="V1615" s="280">
        <v>2</v>
      </c>
      <c r="W1615" s="137"/>
      <c r="X1615" s="215"/>
      <c r="Y1615" s="294"/>
      <c r="Z1615" s="151"/>
    </row>
    <row r="1616" spans="1:26" s="46" customFormat="1" ht="12.75" customHeight="1">
      <c r="A1616" s="309" t="s">
        <v>3574</v>
      </c>
      <c r="B1616" s="314"/>
      <c r="C1616" s="314"/>
      <c r="D1616" s="311">
        <v>5940541552659</v>
      </c>
      <c r="E1616" s="318">
        <v>5940541552659</v>
      </c>
      <c r="F1616" s="318">
        <v>6103230000</v>
      </c>
      <c r="G1616" s="91" t="s">
        <v>719</v>
      </c>
      <c r="H1616" s="8" t="s">
        <v>3609</v>
      </c>
      <c r="I1616" s="259" t="s">
        <v>3607</v>
      </c>
      <c r="J1616" s="107"/>
      <c r="K1616" s="5"/>
      <c r="L1616" s="15"/>
      <c r="M1616" s="206">
        <v>54.813343811616782</v>
      </c>
      <c r="N1616" s="73"/>
      <c r="O1616" s="197">
        <f t="shared" si="405"/>
        <v>2324.0857776125517</v>
      </c>
      <c r="P1616" s="174">
        <v>1.2</v>
      </c>
      <c r="Q1616" s="174">
        <f t="shared" si="406"/>
        <v>52.620810059152113</v>
      </c>
      <c r="R1616" s="173">
        <f t="shared" si="399"/>
        <v>2788.9029331350621</v>
      </c>
      <c r="S1616" s="173">
        <f t="shared" si="407"/>
        <v>464.81715552251035</v>
      </c>
      <c r="T1616" s="111"/>
      <c r="U1616" s="32">
        <f t="shared" si="401"/>
        <v>0</v>
      </c>
      <c r="V1616" s="280">
        <v>2</v>
      </c>
      <c r="W1616" s="137"/>
      <c r="X1616" s="215"/>
      <c r="Y1616" s="294"/>
      <c r="Z1616" s="151"/>
    </row>
    <row r="1617" spans="1:26" s="46" customFormat="1" ht="12.75" customHeight="1">
      <c r="A1617" s="309" t="s">
        <v>3579</v>
      </c>
      <c r="B1617" s="314"/>
      <c r="C1617" s="314"/>
      <c r="D1617" s="311">
        <v>5940541555148</v>
      </c>
      <c r="E1617" s="318">
        <v>5940541555148</v>
      </c>
      <c r="F1617" s="318">
        <v>6505003000</v>
      </c>
      <c r="G1617" s="91" t="s">
        <v>719</v>
      </c>
      <c r="H1617" s="8" t="s">
        <v>816</v>
      </c>
      <c r="I1617" s="259" t="s">
        <v>3602</v>
      </c>
      <c r="J1617" s="107"/>
      <c r="K1617" s="5"/>
      <c r="L1617" s="15"/>
      <c r="M1617" s="206">
        <v>16.357416130595805</v>
      </c>
      <c r="N1617" s="73"/>
      <c r="O1617" s="197">
        <f t="shared" si="405"/>
        <v>693.55444393726214</v>
      </c>
      <c r="P1617" s="174">
        <v>1.3</v>
      </c>
      <c r="Q1617" s="174">
        <f t="shared" si="406"/>
        <v>17.011712775819639</v>
      </c>
      <c r="R1617" s="173">
        <f t="shared" si="399"/>
        <v>901.62077711844086</v>
      </c>
      <c r="S1617" s="173">
        <f t="shared" si="407"/>
        <v>208.06633318117872</v>
      </c>
      <c r="T1617" s="111"/>
      <c r="U1617" s="32">
        <f t="shared" si="401"/>
        <v>0</v>
      </c>
      <c r="V1617" s="280">
        <v>4</v>
      </c>
      <c r="W1617" s="137"/>
      <c r="X1617" s="215"/>
      <c r="Y1617" s="294"/>
      <c r="Z1617" s="151"/>
    </row>
    <row r="1618" spans="1:26" s="46" customFormat="1" ht="12.75" customHeight="1">
      <c r="A1618" s="309" t="s">
        <v>3571</v>
      </c>
      <c r="B1618" s="314"/>
      <c r="C1618" s="314"/>
      <c r="D1618" s="311">
        <v>5940541551584</v>
      </c>
      <c r="E1618" s="318">
        <v>5940541551584</v>
      </c>
      <c r="F1618" s="318">
        <v>6307901000</v>
      </c>
      <c r="G1618" s="91" t="s">
        <v>719</v>
      </c>
      <c r="H1618" s="8" t="s">
        <v>768</v>
      </c>
      <c r="I1618" s="259" t="s">
        <v>3553</v>
      </c>
      <c r="J1618" s="107"/>
      <c r="K1618" s="5"/>
      <c r="L1618" s="15"/>
      <c r="M1618" s="206">
        <v>20.070116657176605</v>
      </c>
      <c r="N1618" s="73"/>
      <c r="O1618" s="197">
        <f t="shared" si="405"/>
        <v>850.97294626428811</v>
      </c>
      <c r="P1618" s="174">
        <v>1.25</v>
      </c>
      <c r="Q1618" s="174">
        <f t="shared" si="406"/>
        <v>20.070116657176605</v>
      </c>
      <c r="R1618" s="173">
        <f t="shared" si="399"/>
        <v>1063.7161828303601</v>
      </c>
      <c r="S1618" s="173">
        <f t="shared" si="407"/>
        <v>212.74323656607203</v>
      </c>
      <c r="T1618" s="111"/>
      <c r="U1618" s="32">
        <f t="shared" si="401"/>
        <v>0</v>
      </c>
      <c r="V1618" s="280">
        <v>4</v>
      </c>
      <c r="W1618" s="137"/>
      <c r="X1618" s="215"/>
      <c r="Y1618" s="294"/>
      <c r="Z1618" s="151"/>
    </row>
    <row r="1619" spans="1:26" s="46" customFormat="1" ht="12.75" customHeight="1">
      <c r="A1619" s="309" t="s">
        <v>3572</v>
      </c>
      <c r="B1619" s="314"/>
      <c r="C1619" s="314"/>
      <c r="D1619" s="311">
        <v>5940541551140</v>
      </c>
      <c r="E1619" s="318">
        <v>5940541551140</v>
      </c>
      <c r="F1619" s="318">
        <v>6307901000</v>
      </c>
      <c r="G1619" s="91" t="s">
        <v>719</v>
      </c>
      <c r="H1619" s="8" t="s">
        <v>768</v>
      </c>
      <c r="I1619" s="259" t="s">
        <v>3554</v>
      </c>
      <c r="J1619" s="107"/>
      <c r="K1619" s="5"/>
      <c r="L1619" s="15"/>
      <c r="M1619" s="206">
        <v>20.070116657176605</v>
      </c>
      <c r="N1619" s="73"/>
      <c r="O1619" s="197">
        <f t="shared" si="405"/>
        <v>850.97294626428811</v>
      </c>
      <c r="P1619" s="174">
        <v>1.25</v>
      </c>
      <c r="Q1619" s="174">
        <f t="shared" si="406"/>
        <v>20.070116657176605</v>
      </c>
      <c r="R1619" s="173">
        <f t="shared" si="399"/>
        <v>1063.7161828303601</v>
      </c>
      <c r="S1619" s="173">
        <f t="shared" si="407"/>
        <v>212.74323656607203</v>
      </c>
      <c r="T1619" s="111"/>
      <c r="U1619" s="32">
        <f t="shared" si="401"/>
        <v>0</v>
      </c>
      <c r="V1619" s="280">
        <v>5</v>
      </c>
      <c r="W1619" s="137"/>
      <c r="X1619" s="215"/>
      <c r="Y1619" s="294"/>
      <c r="Z1619" s="151"/>
    </row>
    <row r="1620" spans="1:26" s="46" customFormat="1" ht="12.75" customHeight="1">
      <c r="A1620" s="309" t="s">
        <v>3570</v>
      </c>
      <c r="B1620" s="314"/>
      <c r="C1620" s="314"/>
      <c r="D1620" s="311">
        <v>5940541551379</v>
      </c>
      <c r="E1620" s="318">
        <v>5940541551379</v>
      </c>
      <c r="F1620" s="318">
        <v>6307901000</v>
      </c>
      <c r="G1620" s="91" t="s">
        <v>719</v>
      </c>
      <c r="H1620" s="8" t="s">
        <v>770</v>
      </c>
      <c r="I1620" s="259" t="s">
        <v>3552</v>
      </c>
      <c r="J1620" s="107"/>
      <c r="K1620" s="5"/>
      <c r="L1620" s="15"/>
      <c r="M1620" s="206">
        <v>28.671595224538009</v>
      </c>
      <c r="N1620" s="73"/>
      <c r="O1620" s="197">
        <f t="shared" si="405"/>
        <v>1215.6756375204118</v>
      </c>
      <c r="P1620" s="174">
        <v>1.25</v>
      </c>
      <c r="Q1620" s="174">
        <f t="shared" si="406"/>
        <v>28.671595224538009</v>
      </c>
      <c r="R1620" s="173">
        <f t="shared" si="399"/>
        <v>1519.5945469005146</v>
      </c>
      <c r="S1620" s="173">
        <f t="shared" si="407"/>
        <v>303.91890938010283</v>
      </c>
      <c r="T1620" s="111"/>
      <c r="U1620" s="32">
        <f t="shared" si="401"/>
        <v>0</v>
      </c>
      <c r="V1620" s="280">
        <v>4</v>
      </c>
      <c r="W1620" s="137"/>
      <c r="X1620" s="215"/>
      <c r="Y1620" s="294"/>
      <c r="Z1620" s="151"/>
    </row>
    <row r="1621" spans="1:26" s="46" customFormat="1" ht="12.75" customHeight="1">
      <c r="A1621" s="309" t="s">
        <v>3569</v>
      </c>
      <c r="B1621" s="314"/>
      <c r="C1621" s="314"/>
      <c r="D1621" s="311">
        <v>5940541554516</v>
      </c>
      <c r="E1621" s="318">
        <v>5940541554516</v>
      </c>
      <c r="F1621" s="318">
        <v>4016999790</v>
      </c>
      <c r="G1621" s="91" t="s">
        <v>719</v>
      </c>
      <c r="H1621" s="8" t="s">
        <v>3610</v>
      </c>
      <c r="I1621" s="259" t="s">
        <v>3551</v>
      </c>
      <c r="J1621" s="107"/>
      <c r="K1621" s="5"/>
      <c r="L1621" s="15"/>
      <c r="M1621" s="206">
        <v>22.527681962137009</v>
      </c>
      <c r="N1621" s="73"/>
      <c r="O1621" s="197">
        <f t="shared" si="405"/>
        <v>955.17371519460926</v>
      </c>
      <c r="P1621" s="174">
        <v>1.25</v>
      </c>
      <c r="Q1621" s="174">
        <f t="shared" si="406"/>
        <v>22.527681962137009</v>
      </c>
      <c r="R1621" s="173">
        <f t="shared" si="399"/>
        <v>1193.9671439932615</v>
      </c>
      <c r="S1621" s="173">
        <f t="shared" si="407"/>
        <v>238.79342879865226</v>
      </c>
      <c r="T1621" s="111"/>
      <c r="U1621" s="32">
        <f t="shared" si="401"/>
        <v>0</v>
      </c>
      <c r="V1621" s="280">
        <v>5</v>
      </c>
      <c r="W1621" s="137"/>
      <c r="X1621" s="215"/>
      <c r="Y1621" s="294"/>
      <c r="Z1621" s="151"/>
    </row>
    <row r="1622" spans="1:26" s="46" customFormat="1" ht="12.75" customHeight="1">
      <c r="A1622" s="309" t="s">
        <v>3577</v>
      </c>
      <c r="B1622" s="314"/>
      <c r="C1622" s="314"/>
      <c r="D1622" s="311">
        <v>5940541554523</v>
      </c>
      <c r="E1622" s="318">
        <v>5940541554523</v>
      </c>
      <c r="F1622" s="318">
        <v>4016999790</v>
      </c>
      <c r="G1622" s="91" t="s">
        <v>719</v>
      </c>
      <c r="H1622" s="8" t="s">
        <v>3610</v>
      </c>
      <c r="I1622" s="259" t="s">
        <v>3604</v>
      </c>
      <c r="J1622" s="107"/>
      <c r="K1622" s="5"/>
      <c r="L1622" s="15"/>
      <c r="M1622" s="206">
        <v>9.855860858434939</v>
      </c>
      <c r="N1622" s="73"/>
      <c r="O1622" s="197">
        <f t="shared" si="405"/>
        <v>417.88850039764139</v>
      </c>
      <c r="P1622" s="174">
        <v>1.5</v>
      </c>
      <c r="Q1622" s="174">
        <f t="shared" si="406"/>
        <v>11.827033030121928</v>
      </c>
      <c r="R1622" s="173">
        <f t="shared" si="399"/>
        <v>626.83275059646223</v>
      </c>
      <c r="S1622" s="173">
        <f t="shared" si="407"/>
        <v>208.94425019882084</v>
      </c>
      <c r="T1622" s="111"/>
      <c r="U1622" s="32">
        <f t="shared" si="401"/>
        <v>0</v>
      </c>
      <c r="V1622" s="280">
        <v>2</v>
      </c>
      <c r="W1622" s="137"/>
      <c r="X1622" s="215"/>
      <c r="Y1622" s="294"/>
      <c r="Z1622" s="151"/>
    </row>
    <row r="1623" spans="1:26" s="46" customFormat="1" ht="12.75" customHeight="1">
      <c r="A1623" s="309" t="s">
        <v>3578</v>
      </c>
      <c r="B1623" s="314"/>
      <c r="C1623" s="314"/>
      <c r="D1623" s="311">
        <v>5940541554530</v>
      </c>
      <c r="E1623" s="318">
        <v>5940541554530</v>
      </c>
      <c r="F1623" s="318">
        <v>4016999790</v>
      </c>
      <c r="G1623" s="91" t="s">
        <v>719</v>
      </c>
      <c r="H1623" s="8" t="s">
        <v>3610</v>
      </c>
      <c r="I1623" s="259" t="s">
        <v>3603</v>
      </c>
      <c r="J1623" s="107"/>
      <c r="K1623" s="5"/>
      <c r="L1623" s="15"/>
      <c r="M1623" s="206">
        <v>46.463344046907579</v>
      </c>
      <c r="N1623" s="73"/>
      <c r="O1623" s="197">
        <f t="shared" si="405"/>
        <v>1970.0457875888815</v>
      </c>
      <c r="P1623" s="174">
        <v>1.2</v>
      </c>
      <c r="Q1623" s="174">
        <f t="shared" si="406"/>
        <v>44.60481028503127</v>
      </c>
      <c r="R1623" s="173">
        <f t="shared" si="399"/>
        <v>2364.0549451066572</v>
      </c>
      <c r="S1623" s="173">
        <f t="shared" si="407"/>
        <v>394.00915751777575</v>
      </c>
      <c r="T1623" s="111"/>
      <c r="U1623" s="32">
        <f t="shared" si="401"/>
        <v>0</v>
      </c>
      <c r="V1623" s="280">
        <v>2</v>
      </c>
      <c r="W1623" s="137"/>
      <c r="X1623" s="215"/>
      <c r="Y1623" s="294"/>
      <c r="Z1623" s="151"/>
    </row>
    <row r="1624" spans="1:26" s="46" customFormat="1" ht="12.75" customHeight="1">
      <c r="A1624" s="309" t="s">
        <v>3589</v>
      </c>
      <c r="B1624" s="314"/>
      <c r="C1624" s="314"/>
      <c r="D1624" s="311">
        <v>5940541553946</v>
      </c>
      <c r="E1624" s="318">
        <v>5940541553946</v>
      </c>
      <c r="F1624" s="318">
        <v>4202929100</v>
      </c>
      <c r="G1624" s="91" t="s">
        <v>719</v>
      </c>
      <c r="H1624" s="8" t="s">
        <v>3557</v>
      </c>
      <c r="I1624" s="259" t="s">
        <v>3555</v>
      </c>
      <c r="J1624" s="107"/>
      <c r="K1624" s="5"/>
      <c r="L1624" s="15"/>
      <c r="M1624" s="206">
        <v>29.223116850115058</v>
      </c>
      <c r="N1624" s="73"/>
      <c r="O1624" s="197">
        <f t="shared" si="405"/>
        <v>1239.0601544448784</v>
      </c>
      <c r="P1624" s="174">
        <v>1.25</v>
      </c>
      <c r="Q1624" s="174">
        <f t="shared" si="403"/>
        <v>29.223116850115058</v>
      </c>
      <c r="R1624" s="173">
        <f t="shared" si="399"/>
        <v>1548.825193056098</v>
      </c>
      <c r="S1624" s="173">
        <f t="shared" si="404"/>
        <v>309.76503861121955</v>
      </c>
      <c r="T1624" s="111"/>
      <c r="U1624" s="32">
        <f t="shared" si="401"/>
        <v>0</v>
      </c>
      <c r="V1624" s="280">
        <v>2</v>
      </c>
      <c r="W1624" s="137"/>
      <c r="X1624" s="215"/>
      <c r="Y1624" s="294"/>
      <c r="Z1624" s="151"/>
    </row>
    <row r="1625" spans="1:26" s="46" customFormat="1" ht="12.75" customHeight="1">
      <c r="A1625" s="309" t="s">
        <v>3590</v>
      </c>
      <c r="B1625" s="314"/>
      <c r="C1625" s="314"/>
      <c r="D1625" s="311">
        <v>5940541553953</v>
      </c>
      <c r="E1625" s="318">
        <v>5940541553953</v>
      </c>
      <c r="F1625" s="318">
        <v>4202929100</v>
      </c>
      <c r="G1625" s="91" t="s">
        <v>719</v>
      </c>
      <c r="H1625" s="8" t="s">
        <v>3557</v>
      </c>
      <c r="I1625" s="259" t="s">
        <v>3556</v>
      </c>
      <c r="J1625" s="107"/>
      <c r="K1625" s="5"/>
      <c r="L1625" s="15"/>
      <c r="M1625" s="206">
        <v>29.223116850115058</v>
      </c>
      <c r="N1625" s="73"/>
      <c r="O1625" s="197">
        <f t="shared" si="405"/>
        <v>1239.0601544448784</v>
      </c>
      <c r="P1625" s="174">
        <v>1.25</v>
      </c>
      <c r="Q1625" s="174">
        <f t="shared" si="403"/>
        <v>29.223116850115058</v>
      </c>
      <c r="R1625" s="173">
        <f t="shared" si="399"/>
        <v>1548.825193056098</v>
      </c>
      <c r="S1625" s="173">
        <f t="shared" si="404"/>
        <v>309.76503861121955</v>
      </c>
      <c r="T1625" s="111"/>
      <c r="U1625" s="32">
        <f t="shared" si="401"/>
        <v>0</v>
      </c>
      <c r="V1625" s="280">
        <v>2</v>
      </c>
      <c r="W1625" s="137"/>
      <c r="X1625" s="215"/>
      <c r="Y1625" s="294"/>
      <c r="Z1625" s="151"/>
    </row>
    <row r="1626" spans="1:26" s="46" customFormat="1" ht="12.75" customHeight="1">
      <c r="A1626" s="309" t="s">
        <v>3591</v>
      </c>
      <c r="B1626" s="314"/>
      <c r="C1626" s="314"/>
      <c r="D1626" s="311">
        <v>5943998743021</v>
      </c>
      <c r="E1626" s="318">
        <v>5943998743021</v>
      </c>
      <c r="F1626" s="318">
        <v>4202929100</v>
      </c>
      <c r="G1626" s="91" t="s">
        <v>719</v>
      </c>
      <c r="H1626" s="8" t="s">
        <v>3557</v>
      </c>
      <c r="I1626" s="259" t="s">
        <v>3592</v>
      </c>
      <c r="J1626" s="107"/>
      <c r="K1626" s="5"/>
      <c r="L1626" s="15"/>
      <c r="M1626" s="206">
        <v>103.76324098953897</v>
      </c>
      <c r="N1626" s="73"/>
      <c r="O1626" s="197">
        <f t="shared" si="405"/>
        <v>4399.5614179564527</v>
      </c>
      <c r="P1626" s="174">
        <v>1.2</v>
      </c>
      <c r="Q1626" s="174">
        <f t="shared" si="403"/>
        <v>99.612711349957422</v>
      </c>
      <c r="R1626" s="173">
        <f t="shared" si="399"/>
        <v>5279.4737015477431</v>
      </c>
      <c r="S1626" s="173">
        <f t="shared" si="404"/>
        <v>879.91228359129036</v>
      </c>
      <c r="T1626" s="111"/>
      <c r="U1626" s="32">
        <f t="shared" si="401"/>
        <v>0</v>
      </c>
      <c r="V1626" s="280">
        <v>2</v>
      </c>
      <c r="W1626" s="137"/>
      <c r="X1626" s="215"/>
      <c r="Y1626" s="294"/>
      <c r="Z1626" s="151"/>
    </row>
    <row r="1627" spans="1:26" s="46" customFormat="1" ht="12.75" customHeight="1">
      <c r="A1627" s="309" t="s">
        <v>3117</v>
      </c>
      <c r="B1627" s="310"/>
      <c r="C1627" s="310"/>
      <c r="D1627" s="272">
        <v>5940541551720</v>
      </c>
      <c r="E1627" s="272">
        <v>5940541551720</v>
      </c>
      <c r="F1627" s="318">
        <v>6302600000</v>
      </c>
      <c r="G1627" s="91" t="s">
        <v>719</v>
      </c>
      <c r="H1627" s="79" t="s">
        <v>3100</v>
      </c>
      <c r="I1627" s="259" t="s">
        <v>3106</v>
      </c>
      <c r="J1627" s="106"/>
      <c r="K1627" s="5"/>
      <c r="L1627" s="15"/>
      <c r="M1627" s="206">
        <v>13.247812972052161</v>
      </c>
      <c r="N1627" s="73"/>
      <c r="O1627" s="197">
        <f t="shared" si="405"/>
        <v>561.70727001501166</v>
      </c>
      <c r="P1627" s="174">
        <v>1.35</v>
      </c>
      <c r="Q1627" s="174">
        <f>M1627*0.8*P1627</f>
        <v>14.307638009816335</v>
      </c>
      <c r="R1627" s="173">
        <f t="shared" si="399"/>
        <v>758.30481452026572</v>
      </c>
      <c r="S1627" s="173"/>
      <c r="T1627" s="111"/>
      <c r="U1627" s="32">
        <f t="shared" si="401"/>
        <v>0</v>
      </c>
      <c r="V1627" s="280">
        <v>4</v>
      </c>
      <c r="W1627" s="137"/>
      <c r="X1627" s="215"/>
      <c r="Y1627" s="20"/>
      <c r="Z1627" s="151"/>
    </row>
    <row r="1628" spans="1:26" s="46" customFormat="1" ht="12.75" customHeight="1">
      <c r="A1628" s="309" t="s">
        <v>3109</v>
      </c>
      <c r="B1628" s="310"/>
      <c r="C1628" s="310"/>
      <c r="D1628" s="272">
        <v>5940541551829</v>
      </c>
      <c r="E1628" s="272">
        <v>5940541551829</v>
      </c>
      <c r="F1628" s="318">
        <v>9506919000</v>
      </c>
      <c r="G1628" s="91" t="s">
        <v>719</v>
      </c>
      <c r="H1628" s="79" t="s">
        <v>3098</v>
      </c>
      <c r="I1628" s="259" t="s">
        <v>3107</v>
      </c>
      <c r="J1628" s="106"/>
      <c r="K1628" s="5" t="s">
        <v>277</v>
      </c>
      <c r="L1628" s="15"/>
      <c r="M1628" s="206">
        <v>34.164223563902631</v>
      </c>
      <c r="N1628" s="73"/>
      <c r="O1628" s="197">
        <f t="shared" si="405"/>
        <v>1448.5630791094718</v>
      </c>
      <c r="P1628" s="174">
        <v>1.25</v>
      </c>
      <c r="Q1628" s="174">
        <f t="shared" ref="Q1628:Q1631" si="408">M1628*0.8*P1628</f>
        <v>34.164223563902631</v>
      </c>
      <c r="R1628" s="173">
        <f t="shared" si="399"/>
        <v>1810.7038488868395</v>
      </c>
      <c r="S1628" s="173"/>
      <c r="T1628" s="111"/>
      <c r="U1628" s="32">
        <f t="shared" si="401"/>
        <v>0</v>
      </c>
      <c r="V1628" s="280">
        <v>2</v>
      </c>
      <c r="W1628" s="137"/>
      <c r="X1628" s="215"/>
      <c r="Y1628" s="20"/>
      <c r="Z1628" s="151"/>
    </row>
    <row r="1629" spans="1:26" s="46" customFormat="1" ht="12.75" customHeight="1">
      <c r="A1629" s="309" t="s">
        <v>3110</v>
      </c>
      <c r="B1629" s="310"/>
      <c r="C1629" s="310"/>
      <c r="D1629" s="272">
        <v>5940541551812</v>
      </c>
      <c r="E1629" s="272">
        <v>5940541551812</v>
      </c>
      <c r="F1629" s="318">
        <v>9506919000</v>
      </c>
      <c r="G1629" s="91" t="s">
        <v>719</v>
      </c>
      <c r="H1629" s="79" t="s">
        <v>3098</v>
      </c>
      <c r="I1629" s="259" t="s">
        <v>3107</v>
      </c>
      <c r="J1629" s="106"/>
      <c r="K1629" s="5" t="s">
        <v>76</v>
      </c>
      <c r="L1629" s="15"/>
      <c r="M1629" s="206">
        <v>34.164223563902631</v>
      </c>
      <c r="N1629" s="73"/>
      <c r="O1629" s="197">
        <f t="shared" si="405"/>
        <v>1448.5630791094718</v>
      </c>
      <c r="P1629" s="174">
        <v>1.25</v>
      </c>
      <c r="Q1629" s="174">
        <f t="shared" si="408"/>
        <v>34.164223563902631</v>
      </c>
      <c r="R1629" s="173">
        <f t="shared" si="399"/>
        <v>1810.7038488868395</v>
      </c>
      <c r="S1629" s="173"/>
      <c r="T1629" s="111"/>
      <c r="U1629" s="32">
        <f t="shared" si="401"/>
        <v>0</v>
      </c>
      <c r="V1629" s="280">
        <v>2</v>
      </c>
      <c r="W1629" s="137"/>
      <c r="X1629" s="215"/>
      <c r="Y1629" s="20"/>
      <c r="Z1629" s="151"/>
    </row>
    <row r="1630" spans="1:26" s="46" customFormat="1" ht="12.75" customHeight="1">
      <c r="A1630" s="309" t="s">
        <v>3111</v>
      </c>
      <c r="B1630" s="310"/>
      <c r="C1630" s="310"/>
      <c r="D1630" s="272">
        <v>5940541551836</v>
      </c>
      <c r="E1630" s="272">
        <v>5940541551836</v>
      </c>
      <c r="F1630" s="318">
        <v>9506919000</v>
      </c>
      <c r="G1630" s="91" t="s">
        <v>719</v>
      </c>
      <c r="H1630" s="79" t="s">
        <v>3098</v>
      </c>
      <c r="I1630" s="259" t="s">
        <v>3107</v>
      </c>
      <c r="J1630" s="106"/>
      <c r="K1630" s="5" t="s">
        <v>3099</v>
      </c>
      <c r="L1630" s="15"/>
      <c r="M1630" s="206">
        <v>34.164223563902631</v>
      </c>
      <c r="N1630" s="73"/>
      <c r="O1630" s="197">
        <f t="shared" si="405"/>
        <v>1448.5630791094718</v>
      </c>
      <c r="P1630" s="174">
        <v>1.25</v>
      </c>
      <c r="Q1630" s="174">
        <f t="shared" si="408"/>
        <v>34.164223563902631</v>
      </c>
      <c r="R1630" s="173">
        <f t="shared" si="399"/>
        <v>1810.7038488868395</v>
      </c>
      <c r="S1630" s="173"/>
      <c r="T1630" s="111"/>
      <c r="U1630" s="32">
        <f t="shared" si="401"/>
        <v>0</v>
      </c>
      <c r="V1630" s="280">
        <v>1</v>
      </c>
      <c r="W1630" s="137"/>
      <c r="X1630" s="215"/>
      <c r="Y1630" s="20"/>
      <c r="Z1630" s="151"/>
    </row>
    <row r="1631" spans="1:26" s="46" customFormat="1" ht="12.75" customHeight="1">
      <c r="A1631" s="309" t="s">
        <v>3112</v>
      </c>
      <c r="B1631" s="310"/>
      <c r="C1631" s="310"/>
      <c r="D1631" s="272">
        <v>5940541551805</v>
      </c>
      <c r="E1631" s="272">
        <v>5940541551805</v>
      </c>
      <c r="F1631" s="318">
        <v>9506919000</v>
      </c>
      <c r="G1631" s="91" t="s">
        <v>719</v>
      </c>
      <c r="H1631" s="79" t="s">
        <v>3098</v>
      </c>
      <c r="I1631" s="259" t="s">
        <v>3107</v>
      </c>
      <c r="J1631" s="106"/>
      <c r="K1631" s="5" t="s">
        <v>510</v>
      </c>
      <c r="L1631" s="15"/>
      <c r="M1631" s="206">
        <v>34.164223563902631</v>
      </c>
      <c r="N1631" s="73"/>
      <c r="O1631" s="197">
        <f t="shared" si="405"/>
        <v>1448.5630791094718</v>
      </c>
      <c r="P1631" s="174">
        <v>1.25</v>
      </c>
      <c r="Q1631" s="174">
        <f t="shared" si="408"/>
        <v>34.164223563902631</v>
      </c>
      <c r="R1631" s="173">
        <f t="shared" si="399"/>
        <v>1810.7038488868395</v>
      </c>
      <c r="S1631" s="173"/>
      <c r="T1631" s="111"/>
      <c r="U1631" s="32">
        <f t="shared" si="401"/>
        <v>0</v>
      </c>
      <c r="V1631" s="280">
        <v>2</v>
      </c>
      <c r="W1631" s="137"/>
      <c r="X1631" s="215"/>
      <c r="Y1631" s="20"/>
      <c r="Z1631" s="151"/>
    </row>
    <row r="1632" spans="1:26" s="42" customFormat="1" ht="12.75" customHeight="1">
      <c r="A1632" s="309"/>
      <c r="B1632" s="314"/>
      <c r="C1632" s="314"/>
      <c r="D1632" s="311"/>
      <c r="E1632" s="309"/>
      <c r="F1632" s="309"/>
      <c r="G1632" s="330"/>
      <c r="H1632" s="114"/>
      <c r="I1632" s="330" t="s">
        <v>1421</v>
      </c>
      <c r="J1632" s="331" t="s">
        <v>1422</v>
      </c>
      <c r="K1632" s="332"/>
      <c r="L1632" s="242"/>
      <c r="M1632" s="120"/>
      <c r="N1632" s="120"/>
      <c r="O1632" s="197"/>
      <c r="P1632" s="173"/>
      <c r="Q1632" s="174"/>
      <c r="R1632" s="173">
        <f t="shared" si="399"/>
        <v>0</v>
      </c>
      <c r="S1632" s="173"/>
      <c r="T1632" s="111"/>
      <c r="U1632" s="32">
        <f t="shared" si="401"/>
        <v>0</v>
      </c>
      <c r="V1632" s="280"/>
      <c r="W1632" s="137"/>
      <c r="X1632" s="229"/>
      <c r="Y1632" s="202"/>
      <c r="Z1632" s="184"/>
    </row>
    <row r="1633" spans="1:26" s="46" customFormat="1" ht="12.75" customHeight="1">
      <c r="A1633" s="309" t="s">
        <v>2655</v>
      </c>
      <c r="B1633" s="310"/>
      <c r="C1633" s="310">
        <v>1054739</v>
      </c>
      <c r="D1633" s="272">
        <v>5901330064975</v>
      </c>
      <c r="E1633" s="272">
        <v>5901330064975</v>
      </c>
      <c r="F1633" s="318">
        <v>1806909000</v>
      </c>
      <c r="G1633" s="91" t="s">
        <v>1423</v>
      </c>
      <c r="H1633" s="8" t="s">
        <v>1498</v>
      </c>
      <c r="I1633" s="312" t="s">
        <v>1452</v>
      </c>
      <c r="J1633" s="104" t="s">
        <v>603</v>
      </c>
      <c r="K1633" s="5" t="s">
        <v>685</v>
      </c>
      <c r="L1633" s="15"/>
      <c r="M1633" s="206">
        <v>18.316541413532985</v>
      </c>
      <c r="N1633" s="73"/>
      <c r="O1633" s="197">
        <f t="shared" ref="O1633:O1643" si="409">(M1633+M1633*N1633)*$Y$3*(1-$Y$2/100)</f>
        <v>776.62135593379855</v>
      </c>
      <c r="P1633" s="174">
        <v>1.3</v>
      </c>
      <c r="Q1633" s="174">
        <f>M1633*0.8*P1633</f>
        <v>19.049203070074306</v>
      </c>
      <c r="R1633" s="173">
        <f t="shared" si="399"/>
        <v>1009.6077627139382</v>
      </c>
      <c r="S1633" s="173">
        <f>R1633-O1633</f>
        <v>232.98640678013965</v>
      </c>
      <c r="T1633" s="111"/>
      <c r="U1633" s="32">
        <f t="shared" si="401"/>
        <v>0</v>
      </c>
      <c r="V1633" s="280">
        <v>6</v>
      </c>
      <c r="W1633" s="137"/>
      <c r="X1633" s="215"/>
      <c r="Y1633" s="20">
        <v>46722</v>
      </c>
      <c r="Z1633" s="151"/>
    </row>
    <row r="1634" spans="1:26" s="46" customFormat="1" ht="12.75" customHeight="1">
      <c r="A1634" s="309" t="s">
        <v>2656</v>
      </c>
      <c r="B1634" s="310"/>
      <c r="C1634" s="310">
        <v>1054745</v>
      </c>
      <c r="D1634" s="272">
        <v>5901330067112</v>
      </c>
      <c r="E1634" s="272">
        <v>5901330067112</v>
      </c>
      <c r="F1634" s="318">
        <v>1806909000</v>
      </c>
      <c r="G1634" s="91" t="s">
        <v>1423</v>
      </c>
      <c r="H1634" s="8" t="s">
        <v>239</v>
      </c>
      <c r="I1634" s="301" t="s">
        <v>1462</v>
      </c>
      <c r="J1634" s="104" t="s">
        <v>611</v>
      </c>
      <c r="K1634" s="5" t="s">
        <v>685</v>
      </c>
      <c r="L1634" s="15"/>
      <c r="M1634" s="206">
        <v>81.975162703585355</v>
      </c>
      <c r="N1634" s="73"/>
      <c r="O1634" s="197">
        <f t="shared" si="409"/>
        <v>3475.7468986320196</v>
      </c>
      <c r="P1634" s="174">
        <v>1.2</v>
      </c>
      <c r="Q1634" s="174">
        <f t="shared" ref="Q1634:Q1643" si="410">M1634*0.8*P1634</f>
        <v>78.696156195441944</v>
      </c>
      <c r="R1634" s="173">
        <f t="shared" si="399"/>
        <v>4170.8962783584229</v>
      </c>
      <c r="S1634" s="173">
        <f t="shared" ref="S1634:S1643" si="411">R1634-O1634</f>
        <v>695.14937972640337</v>
      </c>
      <c r="T1634" s="111"/>
      <c r="U1634" s="32">
        <f t="shared" si="401"/>
        <v>0</v>
      </c>
      <c r="V1634" s="280">
        <v>9</v>
      </c>
      <c r="W1634" s="137"/>
      <c r="X1634" s="215"/>
      <c r="Y1634" s="20">
        <v>46784</v>
      </c>
      <c r="Z1634" s="151"/>
    </row>
    <row r="1635" spans="1:26" s="46" customFormat="1" ht="12.75" customHeight="1">
      <c r="A1635" s="309" t="s">
        <v>2657</v>
      </c>
      <c r="B1635" s="310"/>
      <c r="C1635" s="310">
        <v>1054746</v>
      </c>
      <c r="D1635" s="272">
        <v>5901330067099</v>
      </c>
      <c r="E1635" s="272">
        <v>5901330067099</v>
      </c>
      <c r="F1635" s="318">
        <v>2106909200</v>
      </c>
      <c r="G1635" s="91" t="s">
        <v>1423</v>
      </c>
      <c r="H1635" s="8" t="s">
        <v>239</v>
      </c>
      <c r="I1635" s="301" t="s">
        <v>1462</v>
      </c>
      <c r="J1635" s="104" t="s">
        <v>611</v>
      </c>
      <c r="K1635" s="5" t="s">
        <v>164</v>
      </c>
      <c r="L1635" s="15"/>
      <c r="M1635" s="206">
        <v>81.975162703585355</v>
      </c>
      <c r="N1635" s="73"/>
      <c r="O1635" s="197">
        <f t="shared" si="409"/>
        <v>3475.7468986320196</v>
      </c>
      <c r="P1635" s="174">
        <v>1.2</v>
      </c>
      <c r="Q1635" s="174">
        <f t="shared" si="410"/>
        <v>78.696156195441944</v>
      </c>
      <c r="R1635" s="173">
        <f t="shared" si="399"/>
        <v>4170.8962783584229</v>
      </c>
      <c r="S1635" s="173">
        <f t="shared" si="411"/>
        <v>695.14937972640337</v>
      </c>
      <c r="T1635" s="111"/>
      <c r="U1635" s="32">
        <f t="shared" si="401"/>
        <v>0</v>
      </c>
      <c r="V1635" s="280">
        <v>12</v>
      </c>
      <c r="W1635" s="137"/>
      <c r="X1635" s="215"/>
      <c r="Y1635" s="20">
        <v>46692</v>
      </c>
      <c r="Z1635" s="151"/>
    </row>
    <row r="1636" spans="1:26" s="46" customFormat="1" ht="12.75" customHeight="1">
      <c r="A1636" s="369" t="s">
        <v>4078</v>
      </c>
      <c r="B1636" s="370"/>
      <c r="C1636" s="370">
        <v>1054759</v>
      </c>
      <c r="D1636" s="272">
        <v>5901330092398</v>
      </c>
      <c r="E1636" s="272">
        <v>5901330092398</v>
      </c>
      <c r="F1636" s="371">
        <v>2106909200</v>
      </c>
      <c r="G1636" s="91" t="s">
        <v>1423</v>
      </c>
      <c r="H1636" s="8" t="s">
        <v>239</v>
      </c>
      <c r="I1636" s="301" t="s">
        <v>1469</v>
      </c>
      <c r="J1636" s="104" t="s">
        <v>4079</v>
      </c>
      <c r="K1636" s="5" t="s">
        <v>874</v>
      </c>
      <c r="L1636" s="15"/>
      <c r="M1636" s="206">
        <v>2.0217314579088299</v>
      </c>
      <c r="N1636" s="73"/>
      <c r="O1636" s="197">
        <f>(M1636+M1636*N1636)*$Y$3*(1-$Y$2/100)</f>
        <v>85.721413815334401</v>
      </c>
      <c r="P1636" s="174">
        <v>1.4</v>
      </c>
      <c r="Q1636" s="174">
        <f>M1636*0.8*P1636</f>
        <v>2.2643392328578895</v>
      </c>
      <c r="R1636" s="173">
        <f>Q1636*53</f>
        <v>120.00997934146814</v>
      </c>
      <c r="S1636" s="173">
        <f>R1636-O1636</f>
        <v>34.288565526133738</v>
      </c>
      <c r="T1636" s="111"/>
      <c r="U1636" s="32">
        <f>O1636*T1636</f>
        <v>0</v>
      </c>
      <c r="V1636" s="111">
        <v>4</v>
      </c>
      <c r="W1636" s="137"/>
      <c r="X1636" s="215"/>
      <c r="Y1636" s="294">
        <v>46692</v>
      </c>
      <c r="Z1636" s="151"/>
    </row>
    <row r="1637" spans="1:26" s="46" customFormat="1" ht="12.75" customHeight="1">
      <c r="A1637" s="369" t="s">
        <v>4080</v>
      </c>
      <c r="B1637" s="370"/>
      <c r="C1637" s="370">
        <v>1054762</v>
      </c>
      <c r="D1637" s="272">
        <v>5901330038525</v>
      </c>
      <c r="E1637" s="272">
        <v>5901330038525</v>
      </c>
      <c r="F1637" s="371">
        <v>1806909000</v>
      </c>
      <c r="G1637" s="91" t="s">
        <v>1423</v>
      </c>
      <c r="H1637" s="8" t="s">
        <v>239</v>
      </c>
      <c r="I1637" s="301" t="s">
        <v>1468</v>
      </c>
      <c r="J1637" s="104" t="s">
        <v>638</v>
      </c>
      <c r="K1637" s="5" t="s">
        <v>685</v>
      </c>
      <c r="L1637" s="15"/>
      <c r="M1637" s="206">
        <v>35.337101123278252</v>
      </c>
      <c r="N1637" s="73"/>
      <c r="O1637" s="197">
        <f>(M1637+M1637*N1637)*$Y$3*(1-$Y$2/100)</f>
        <v>1498.2930876269979</v>
      </c>
      <c r="P1637" s="174">
        <v>1.25</v>
      </c>
      <c r="Q1637" s="174">
        <f>M1637*0.8*P1637</f>
        <v>35.337101123278252</v>
      </c>
      <c r="R1637" s="173">
        <f>Q1637*53</f>
        <v>1872.8663595337473</v>
      </c>
      <c r="S1637" s="173">
        <f>R1637-O1637</f>
        <v>374.57327190674937</v>
      </c>
      <c r="T1637" s="111"/>
      <c r="U1637" s="32">
        <f>O1637*T1637</f>
        <v>0</v>
      </c>
      <c r="V1637" s="111">
        <v>2</v>
      </c>
      <c r="W1637" s="137"/>
      <c r="X1637" s="215"/>
      <c r="Y1637" s="20">
        <v>47209</v>
      </c>
      <c r="Z1637" s="151"/>
    </row>
    <row r="1638" spans="1:26" s="46" customFormat="1" ht="12.75" customHeight="1">
      <c r="A1638" s="309" t="s">
        <v>2658</v>
      </c>
      <c r="B1638" s="310"/>
      <c r="C1638" s="310">
        <v>1054761</v>
      </c>
      <c r="D1638" s="272">
        <v>5901330057311</v>
      </c>
      <c r="E1638" s="272">
        <v>5901330057311</v>
      </c>
      <c r="F1638" s="318">
        <v>2106909200</v>
      </c>
      <c r="G1638" s="91" t="s">
        <v>1423</v>
      </c>
      <c r="H1638" s="8" t="s">
        <v>239</v>
      </c>
      <c r="I1638" s="301" t="s">
        <v>1468</v>
      </c>
      <c r="J1638" s="104" t="s">
        <v>638</v>
      </c>
      <c r="K1638" s="5" t="s">
        <v>1471</v>
      </c>
      <c r="L1638" s="15"/>
      <c r="M1638" s="206">
        <v>35.337101123278252</v>
      </c>
      <c r="N1638" s="73"/>
      <c r="O1638" s="197">
        <f t="shared" si="409"/>
        <v>1498.2930876269979</v>
      </c>
      <c r="P1638" s="174">
        <v>1.25</v>
      </c>
      <c r="Q1638" s="174">
        <f t="shared" si="410"/>
        <v>35.337101123278252</v>
      </c>
      <c r="R1638" s="173">
        <f t="shared" ref="R1638:R1643" si="412">Q1638*53</f>
        <v>1872.8663595337473</v>
      </c>
      <c r="S1638" s="173">
        <f t="shared" si="411"/>
        <v>374.57327190674937</v>
      </c>
      <c r="T1638" s="111"/>
      <c r="U1638" s="32">
        <f t="shared" si="401"/>
        <v>0</v>
      </c>
      <c r="V1638" s="280">
        <v>4</v>
      </c>
      <c r="W1638" s="137"/>
      <c r="X1638" s="215"/>
      <c r="Y1638" s="20">
        <v>46997</v>
      </c>
      <c r="Z1638" s="151"/>
    </row>
    <row r="1639" spans="1:26" s="46" customFormat="1" ht="12.75" customHeight="1">
      <c r="A1639" s="309" t="s">
        <v>2659</v>
      </c>
      <c r="B1639" s="310"/>
      <c r="C1639" s="310">
        <v>1054763</v>
      </c>
      <c r="D1639" s="272">
        <v>5901330058059</v>
      </c>
      <c r="E1639" s="272">
        <v>5901330058059</v>
      </c>
      <c r="F1639" s="318">
        <v>2106909200</v>
      </c>
      <c r="G1639" s="91" t="s">
        <v>1423</v>
      </c>
      <c r="H1639" s="8" t="s">
        <v>239</v>
      </c>
      <c r="I1639" s="301" t="s">
        <v>1468</v>
      </c>
      <c r="J1639" s="104" t="s">
        <v>638</v>
      </c>
      <c r="K1639" s="5" t="s">
        <v>874</v>
      </c>
      <c r="L1639" s="15"/>
      <c r="M1639" s="206">
        <v>35.337101123278252</v>
      </c>
      <c r="N1639" s="73"/>
      <c r="O1639" s="197">
        <f t="shared" si="409"/>
        <v>1498.2930876269979</v>
      </c>
      <c r="P1639" s="174">
        <v>1.25</v>
      </c>
      <c r="Q1639" s="174">
        <f t="shared" si="410"/>
        <v>35.337101123278252</v>
      </c>
      <c r="R1639" s="173">
        <f t="shared" si="412"/>
        <v>1872.8663595337473</v>
      </c>
      <c r="S1639" s="173">
        <f t="shared" si="411"/>
        <v>374.57327190674937</v>
      </c>
      <c r="T1639" s="111"/>
      <c r="U1639" s="32">
        <f t="shared" si="401"/>
        <v>0</v>
      </c>
      <c r="V1639" s="280">
        <v>7</v>
      </c>
      <c r="W1639" s="137"/>
      <c r="X1639" s="215"/>
      <c r="Y1639" s="20">
        <v>47058</v>
      </c>
      <c r="Z1639" s="151"/>
    </row>
    <row r="1640" spans="1:26" s="46" customFormat="1" ht="12.75" customHeight="1">
      <c r="A1640" s="309" t="s">
        <v>2660</v>
      </c>
      <c r="B1640" s="310"/>
      <c r="C1640" s="310">
        <v>1054764</v>
      </c>
      <c r="D1640" s="272">
        <v>5901330038501</v>
      </c>
      <c r="E1640" s="272">
        <v>5901330038501</v>
      </c>
      <c r="F1640" s="318">
        <v>2106909200</v>
      </c>
      <c r="G1640" s="91" t="s">
        <v>1423</v>
      </c>
      <c r="H1640" s="8" t="s">
        <v>239</v>
      </c>
      <c r="I1640" s="301" t="s">
        <v>1468</v>
      </c>
      <c r="J1640" s="104" t="s">
        <v>638</v>
      </c>
      <c r="K1640" s="5" t="s">
        <v>164</v>
      </c>
      <c r="L1640" s="15"/>
      <c r="M1640" s="206">
        <v>35.337101123278252</v>
      </c>
      <c r="N1640" s="73"/>
      <c r="O1640" s="197">
        <f t="shared" si="409"/>
        <v>1498.2930876269979</v>
      </c>
      <c r="P1640" s="174">
        <v>1.25</v>
      </c>
      <c r="Q1640" s="174">
        <f t="shared" si="410"/>
        <v>35.337101123278252</v>
      </c>
      <c r="R1640" s="173">
        <f t="shared" si="412"/>
        <v>1872.8663595337473</v>
      </c>
      <c r="S1640" s="173">
        <f t="shared" si="411"/>
        <v>374.57327190674937</v>
      </c>
      <c r="T1640" s="111"/>
      <c r="U1640" s="32">
        <f t="shared" si="401"/>
        <v>0</v>
      </c>
      <c r="V1640" s="280">
        <v>9</v>
      </c>
      <c r="W1640" s="137"/>
      <c r="X1640" s="215"/>
      <c r="Y1640" s="20">
        <v>47088</v>
      </c>
      <c r="Z1640" s="151"/>
    </row>
    <row r="1641" spans="1:26" s="46" customFormat="1" ht="12.75" customHeight="1">
      <c r="A1641" s="309" t="s">
        <v>2661</v>
      </c>
      <c r="B1641" s="310"/>
      <c r="C1641" s="310">
        <v>1054766</v>
      </c>
      <c r="D1641" s="272">
        <v>5901330083372</v>
      </c>
      <c r="E1641" s="272">
        <v>5901330083372</v>
      </c>
      <c r="F1641" s="318">
        <v>2106909200</v>
      </c>
      <c r="G1641" s="91" t="s">
        <v>1423</v>
      </c>
      <c r="H1641" s="8" t="s">
        <v>239</v>
      </c>
      <c r="I1641" s="301" t="s">
        <v>1468</v>
      </c>
      <c r="J1641" s="104" t="s">
        <v>638</v>
      </c>
      <c r="K1641" s="5" t="s">
        <v>1472</v>
      </c>
      <c r="L1641" s="15"/>
      <c r="M1641" s="206">
        <v>35.337101123278252</v>
      </c>
      <c r="N1641" s="73"/>
      <c r="O1641" s="197">
        <f t="shared" si="409"/>
        <v>1498.2930876269979</v>
      </c>
      <c r="P1641" s="174">
        <v>1.25</v>
      </c>
      <c r="Q1641" s="174">
        <f t="shared" si="410"/>
        <v>35.337101123278252</v>
      </c>
      <c r="R1641" s="173">
        <f t="shared" si="412"/>
        <v>1872.8663595337473</v>
      </c>
      <c r="S1641" s="173">
        <f t="shared" si="411"/>
        <v>374.57327190674937</v>
      </c>
      <c r="T1641" s="111"/>
      <c r="U1641" s="32">
        <f t="shared" si="401"/>
        <v>0</v>
      </c>
      <c r="V1641" s="280">
        <v>3</v>
      </c>
      <c r="W1641" s="137"/>
      <c r="X1641" s="215"/>
      <c r="Y1641" s="20">
        <v>47178</v>
      </c>
      <c r="Z1641" s="151"/>
    </row>
    <row r="1642" spans="1:26" s="46" customFormat="1" ht="12.75" customHeight="1">
      <c r="A1642" s="309" t="s">
        <v>2662</v>
      </c>
      <c r="B1642" s="310"/>
      <c r="C1642" s="310">
        <v>1054771</v>
      </c>
      <c r="D1642" s="272">
        <v>5901330025143</v>
      </c>
      <c r="E1642" s="272">
        <v>5901330025143</v>
      </c>
      <c r="F1642" s="318">
        <v>1806209500</v>
      </c>
      <c r="G1642" s="91" t="s">
        <v>1423</v>
      </c>
      <c r="H1642" s="8" t="s">
        <v>239</v>
      </c>
      <c r="I1642" s="301" t="s">
        <v>1469</v>
      </c>
      <c r="J1642" s="104" t="s">
        <v>1470</v>
      </c>
      <c r="K1642" s="5" t="s">
        <v>685</v>
      </c>
      <c r="L1642" s="15"/>
      <c r="M1642" s="206">
        <v>120.1461438191461</v>
      </c>
      <c r="N1642" s="73"/>
      <c r="O1642" s="197">
        <f t="shared" si="409"/>
        <v>5094.1964979317954</v>
      </c>
      <c r="P1642" s="174">
        <v>1.2</v>
      </c>
      <c r="Q1642" s="174">
        <f t="shared" si="410"/>
        <v>115.34029806638027</v>
      </c>
      <c r="R1642" s="173">
        <f t="shared" si="412"/>
        <v>6113.0357975181541</v>
      </c>
      <c r="S1642" s="173">
        <f t="shared" si="411"/>
        <v>1018.8392995863587</v>
      </c>
      <c r="T1642" s="111"/>
      <c r="U1642" s="32">
        <f t="shared" ref="U1642:U1643" si="413">O1642*T1642</f>
        <v>0</v>
      </c>
      <c r="V1642" s="280">
        <v>2</v>
      </c>
      <c r="W1642" s="137"/>
      <c r="X1642" s="215"/>
      <c r="Y1642" s="20">
        <v>47058</v>
      </c>
      <c r="Z1642" s="151"/>
    </row>
    <row r="1643" spans="1:26" s="46" customFormat="1" ht="12.75" customHeight="1">
      <c r="A1643" s="309" t="s">
        <v>2663</v>
      </c>
      <c r="B1643" s="310"/>
      <c r="C1643" s="310">
        <v>1054772</v>
      </c>
      <c r="D1643" s="272">
        <v>5901330025051</v>
      </c>
      <c r="E1643" s="272">
        <v>5901330025051</v>
      </c>
      <c r="F1643" s="318">
        <v>2106909200</v>
      </c>
      <c r="G1643" s="91" t="s">
        <v>1423</v>
      </c>
      <c r="H1643" s="8" t="s">
        <v>239</v>
      </c>
      <c r="I1643" s="301" t="s">
        <v>1469</v>
      </c>
      <c r="J1643" s="104" t="s">
        <v>1470</v>
      </c>
      <c r="K1643" s="5" t="s">
        <v>164</v>
      </c>
      <c r="L1643" s="15"/>
      <c r="M1643" s="206">
        <v>120.1461438191461</v>
      </c>
      <c r="N1643" s="73"/>
      <c r="O1643" s="197">
        <f t="shared" si="409"/>
        <v>5094.1964979317954</v>
      </c>
      <c r="P1643" s="174">
        <v>1.2</v>
      </c>
      <c r="Q1643" s="174">
        <f t="shared" si="410"/>
        <v>115.34029806638027</v>
      </c>
      <c r="R1643" s="173">
        <f t="shared" si="412"/>
        <v>6113.0357975181541</v>
      </c>
      <c r="S1643" s="173">
        <f t="shared" si="411"/>
        <v>1018.8392995863587</v>
      </c>
      <c r="T1643" s="111"/>
      <c r="U1643" s="32">
        <f t="shared" si="413"/>
        <v>0</v>
      </c>
      <c r="V1643" s="280">
        <v>2</v>
      </c>
      <c r="W1643" s="137"/>
      <c r="X1643" s="215"/>
      <c r="Y1643" s="20">
        <v>46935</v>
      </c>
      <c r="Z1643" s="151"/>
    </row>
    <row r="1644" spans="1:26" s="46" customFormat="1" ht="12.75" customHeight="1">
      <c r="A1644" s="369" t="s">
        <v>4081</v>
      </c>
      <c r="B1644" s="370"/>
      <c r="C1644" s="370">
        <v>1054773</v>
      </c>
      <c r="D1644" s="272">
        <v>5901330024948</v>
      </c>
      <c r="E1644" s="272">
        <v>5901330024948</v>
      </c>
      <c r="F1644" s="371">
        <v>2106909200</v>
      </c>
      <c r="G1644" s="91" t="s">
        <v>1423</v>
      </c>
      <c r="H1644" s="8" t="s">
        <v>239</v>
      </c>
      <c r="I1644" s="301" t="s">
        <v>1469</v>
      </c>
      <c r="J1644" s="104" t="s">
        <v>1470</v>
      </c>
      <c r="K1644" s="5" t="s">
        <v>163</v>
      </c>
      <c r="L1644" s="15"/>
      <c r="M1644" s="206">
        <v>120.1461438191461</v>
      </c>
      <c r="N1644" s="73"/>
      <c r="O1644" s="197">
        <f>(M1644+M1644*N1644)*$Y$3*(1-$Y$2/100)</f>
        <v>5094.1964979317954</v>
      </c>
      <c r="P1644" s="174">
        <v>1.2</v>
      </c>
      <c r="Q1644" s="174">
        <f>M1644*0.8*P1644</f>
        <v>115.34029806638027</v>
      </c>
      <c r="R1644" s="173">
        <f>Q1644*53</f>
        <v>6113.0357975181541</v>
      </c>
      <c r="S1644" s="173">
        <f>R1644-O1644</f>
        <v>1018.8392995863587</v>
      </c>
      <c r="T1644" s="111"/>
      <c r="U1644" s="32">
        <f>O1644*T1644</f>
        <v>0</v>
      </c>
      <c r="V1644" s="111">
        <v>1</v>
      </c>
      <c r="W1644" s="137"/>
      <c r="X1644" s="215"/>
      <c r="Y1644" s="20">
        <v>47058</v>
      </c>
      <c r="Z1644" s="151"/>
    </row>
    <row r="1645" spans="1:26" s="46" customFormat="1" ht="12.75" customHeight="1">
      <c r="A1645" s="369" t="s">
        <v>4082</v>
      </c>
      <c r="B1645" s="370"/>
      <c r="C1645" s="370">
        <v>1054778</v>
      </c>
      <c r="D1645" s="272">
        <v>5901330098178</v>
      </c>
      <c r="E1645" s="272">
        <v>5901330098178</v>
      </c>
      <c r="F1645" s="371">
        <v>2106909200</v>
      </c>
      <c r="G1645" s="91" t="s">
        <v>1423</v>
      </c>
      <c r="H1645" s="8" t="s">
        <v>239</v>
      </c>
      <c r="I1645" s="301" t="s">
        <v>4083</v>
      </c>
      <c r="J1645" s="104" t="s">
        <v>4084</v>
      </c>
      <c r="K1645" s="5" t="s">
        <v>164</v>
      </c>
      <c r="L1645" s="15"/>
      <c r="M1645" s="206">
        <v>54.586749363538402</v>
      </c>
      <c r="N1645" s="73"/>
      <c r="O1645" s="197">
        <f>(M1645+M1645*N1645)*$Y$3*(1-$Y$2/100)</f>
        <v>2314.4781730140285</v>
      </c>
      <c r="P1645" s="174">
        <v>1.2</v>
      </c>
      <c r="Q1645" s="174">
        <f>M1645*0.8*P1645</f>
        <v>52.403279388996872</v>
      </c>
      <c r="R1645" s="173">
        <f>Q1645*53</f>
        <v>2777.3738076168343</v>
      </c>
      <c r="S1645" s="173">
        <f>R1645-O1645</f>
        <v>462.89563460280579</v>
      </c>
      <c r="T1645" s="111"/>
      <c r="U1645" s="32">
        <f>O1645*T1645</f>
        <v>0</v>
      </c>
      <c r="V1645" s="111"/>
      <c r="W1645" s="137"/>
      <c r="X1645" s="215"/>
      <c r="Y1645" s="294"/>
      <c r="Z1645" s="151"/>
    </row>
    <row r="1646" spans="1:26" s="46" customFormat="1" ht="12.75" customHeight="1">
      <c r="A1646" s="369" t="s">
        <v>4100</v>
      </c>
      <c r="B1646" s="370"/>
      <c r="C1646" s="370">
        <v>706547</v>
      </c>
      <c r="D1646" s="272">
        <v>5901330038327</v>
      </c>
      <c r="E1646" s="272">
        <v>5901330038327</v>
      </c>
      <c r="F1646" s="371">
        <v>2106909200</v>
      </c>
      <c r="G1646" s="91" t="s">
        <v>1423</v>
      </c>
      <c r="H1646" s="8" t="s">
        <v>1496</v>
      </c>
      <c r="I1646" s="300" t="s">
        <v>1436</v>
      </c>
      <c r="J1646" s="104" t="s">
        <v>594</v>
      </c>
      <c r="K1646" s="5" t="s">
        <v>1035</v>
      </c>
      <c r="L1646" s="15"/>
      <c r="M1646" s="206">
        <v>10.36785363030169</v>
      </c>
      <c r="N1646" s="73"/>
      <c r="O1646" s="197">
        <f>(M1646+M1646*N1646)*$Y$3*(1-$Y$2/100)</f>
        <v>439.59699392479172</v>
      </c>
      <c r="P1646" s="174">
        <v>1.4</v>
      </c>
      <c r="Q1646" s="174">
        <f>M1646*0.8*P1646</f>
        <v>11.611996065937893</v>
      </c>
      <c r="R1646" s="173">
        <f>Q1646*53</f>
        <v>615.43579149470827</v>
      </c>
      <c r="S1646" s="173">
        <f>R1646-O1646</f>
        <v>175.83879756991655</v>
      </c>
      <c r="T1646" s="111"/>
      <c r="U1646" s="32">
        <f>O1646*T1646</f>
        <v>0</v>
      </c>
      <c r="V1646" s="111">
        <v>1</v>
      </c>
      <c r="W1646" s="137"/>
      <c r="X1646" s="215"/>
      <c r="Y1646" s="20">
        <v>46874</v>
      </c>
      <c r="Z1646" s="151"/>
    </row>
    <row r="1647" spans="1:26" s="46" customFormat="1" ht="12.75" customHeight="1">
      <c r="A1647" s="369" t="s">
        <v>4101</v>
      </c>
      <c r="B1647" s="370"/>
      <c r="C1647" s="370">
        <v>706546</v>
      </c>
      <c r="D1647" s="272">
        <v>5901330038372</v>
      </c>
      <c r="E1647" s="272">
        <v>5901330038372</v>
      </c>
      <c r="F1647" s="371">
        <v>2106909200</v>
      </c>
      <c r="G1647" s="91" t="s">
        <v>1423</v>
      </c>
      <c r="H1647" s="8" t="s">
        <v>1496</v>
      </c>
      <c r="I1647" s="300" t="s">
        <v>1436</v>
      </c>
      <c r="J1647" s="104" t="s">
        <v>594</v>
      </c>
      <c r="K1647" s="5" t="s">
        <v>164</v>
      </c>
      <c r="L1647" s="15"/>
      <c r="M1647" s="206">
        <v>10.36785363030169</v>
      </c>
      <c r="N1647" s="73"/>
      <c r="O1647" s="197">
        <f>(M1647+M1647*N1647)*$Y$3*(1-$Y$2/100)</f>
        <v>439.59699392479172</v>
      </c>
      <c r="P1647" s="174">
        <v>1.4</v>
      </c>
      <c r="Q1647" s="174">
        <f>M1647*0.8*P1647</f>
        <v>11.611996065937893</v>
      </c>
      <c r="R1647" s="173">
        <f>Q1647*53</f>
        <v>615.43579149470827</v>
      </c>
      <c r="S1647" s="173">
        <f>R1647-O1647</f>
        <v>175.83879756991655</v>
      </c>
      <c r="T1647" s="111"/>
      <c r="U1647" s="32">
        <f>O1647*T1647</f>
        <v>0</v>
      </c>
      <c r="V1647" s="111"/>
      <c r="W1647" s="137"/>
      <c r="X1647" s="215"/>
      <c r="Y1647" s="20"/>
      <c r="Z1647" s="151"/>
    </row>
    <row r="1648" spans="1:26" s="46" customFormat="1" ht="12.75" customHeight="1">
      <c r="A1648" s="309" t="s">
        <v>2664</v>
      </c>
      <c r="B1648" s="310"/>
      <c r="C1648" s="310">
        <v>1054786</v>
      </c>
      <c r="D1648" s="272">
        <v>5901330086397</v>
      </c>
      <c r="E1648" s="272">
        <v>5901330086397</v>
      </c>
      <c r="F1648" s="318">
        <v>2106909200</v>
      </c>
      <c r="G1648" s="91" t="s">
        <v>1423</v>
      </c>
      <c r="H1648" s="8" t="s">
        <v>1496</v>
      </c>
      <c r="I1648" s="300" t="s">
        <v>1436</v>
      </c>
      <c r="J1648" s="104" t="s">
        <v>1437</v>
      </c>
      <c r="K1648" s="5" t="s">
        <v>184</v>
      </c>
      <c r="L1648" s="15"/>
      <c r="M1648" s="206">
        <v>34.576791857056143</v>
      </c>
      <c r="N1648" s="73"/>
      <c r="O1648" s="197">
        <f t="shared" ref="O1648:O1665" si="414">(M1648+M1648*N1648)*$Y$3*(1-$Y$2/100)</f>
        <v>1466.0559747391806</v>
      </c>
      <c r="P1648" s="174">
        <v>1.25</v>
      </c>
      <c r="Q1648" s="174">
        <f t="shared" ref="Q1648:Q1663" si="415">M1648*0.8*P1648</f>
        <v>34.576791857056143</v>
      </c>
      <c r="R1648" s="173">
        <f t="shared" ref="R1648:R1676" si="416">Q1648*53</f>
        <v>1832.5699684239755</v>
      </c>
      <c r="S1648" s="173">
        <f t="shared" ref="S1648:S1663" si="417">R1648-O1648</f>
        <v>366.51399368479497</v>
      </c>
      <c r="T1648" s="111"/>
      <c r="U1648" s="32">
        <f t="shared" ref="U1648:U1681" si="418">O1648*T1648</f>
        <v>0</v>
      </c>
      <c r="V1648" s="280">
        <v>1</v>
      </c>
      <c r="W1648" s="137"/>
      <c r="X1648" s="215"/>
      <c r="Y1648" s="20">
        <v>46997</v>
      </c>
      <c r="Z1648" s="151"/>
    </row>
    <row r="1649" spans="1:26" s="46" customFormat="1" ht="12.75" customHeight="1">
      <c r="A1649" s="369" t="s">
        <v>4085</v>
      </c>
      <c r="B1649" s="370"/>
      <c r="C1649" s="370">
        <v>1054787</v>
      </c>
      <c r="D1649" s="272">
        <v>5901330052378</v>
      </c>
      <c r="E1649" s="272">
        <v>5901330052378</v>
      </c>
      <c r="F1649" s="371">
        <v>2106909200</v>
      </c>
      <c r="G1649" s="91" t="s">
        <v>1423</v>
      </c>
      <c r="H1649" s="8" t="s">
        <v>1496</v>
      </c>
      <c r="I1649" s="300" t="s">
        <v>1436</v>
      </c>
      <c r="J1649" s="104" t="s">
        <v>1437</v>
      </c>
      <c r="K1649" s="5" t="s">
        <v>94</v>
      </c>
      <c r="L1649" s="15"/>
      <c r="M1649" s="206">
        <v>34.576791857056143</v>
      </c>
      <c r="N1649" s="73"/>
      <c r="O1649" s="197">
        <f>(M1649+M1649*N1649)*$Y$3*(1-$Y$2/100)</f>
        <v>1466.0559747391806</v>
      </c>
      <c r="P1649" s="174">
        <v>1.25</v>
      </c>
      <c r="Q1649" s="174">
        <f>M1649*0.8*P1649</f>
        <v>34.576791857056143</v>
      </c>
      <c r="R1649" s="173">
        <f>Q1649*53</f>
        <v>1832.5699684239755</v>
      </c>
      <c r="S1649" s="173">
        <f>R1649-O1649</f>
        <v>366.51399368479497</v>
      </c>
      <c r="T1649" s="111"/>
      <c r="U1649" s="32">
        <f>O1649*T1649</f>
        <v>0</v>
      </c>
      <c r="V1649" s="111">
        <v>4</v>
      </c>
      <c r="W1649" s="137"/>
      <c r="X1649" s="215"/>
      <c r="Y1649" s="294">
        <v>47058</v>
      </c>
      <c r="Z1649" s="151"/>
    </row>
    <row r="1650" spans="1:26" s="46" customFormat="1" ht="12.75" customHeight="1">
      <c r="A1650" s="309" t="s">
        <v>2665</v>
      </c>
      <c r="B1650" s="310"/>
      <c r="C1650" s="310">
        <v>1054788</v>
      </c>
      <c r="D1650" s="272">
        <v>5901330052385</v>
      </c>
      <c r="E1650" s="272">
        <v>5901330052385</v>
      </c>
      <c r="F1650" s="318">
        <v>2106909200</v>
      </c>
      <c r="G1650" s="91" t="s">
        <v>1423</v>
      </c>
      <c r="H1650" s="8" t="s">
        <v>1496</v>
      </c>
      <c r="I1650" s="300" t="s">
        <v>1436</v>
      </c>
      <c r="J1650" s="104" t="s">
        <v>1437</v>
      </c>
      <c r="K1650" s="5" t="s">
        <v>78</v>
      </c>
      <c r="L1650" s="15"/>
      <c r="M1650" s="206">
        <v>34.576791857056143</v>
      </c>
      <c r="N1650" s="73"/>
      <c r="O1650" s="197">
        <f t="shared" si="414"/>
        <v>1466.0559747391806</v>
      </c>
      <c r="P1650" s="174">
        <v>1.25</v>
      </c>
      <c r="Q1650" s="174">
        <f t="shared" si="415"/>
        <v>34.576791857056143</v>
      </c>
      <c r="R1650" s="173">
        <f t="shared" si="416"/>
        <v>1832.5699684239755</v>
      </c>
      <c r="S1650" s="173">
        <f t="shared" si="417"/>
        <v>366.51399368479497</v>
      </c>
      <c r="T1650" s="111"/>
      <c r="U1650" s="32">
        <f t="shared" si="418"/>
        <v>0</v>
      </c>
      <c r="V1650" s="280">
        <v>2</v>
      </c>
      <c r="W1650" s="137"/>
      <c r="X1650" s="215"/>
      <c r="Y1650" s="20">
        <v>46997</v>
      </c>
      <c r="Z1650" s="151"/>
    </row>
    <row r="1651" spans="1:26" s="46" customFormat="1" ht="12.75" customHeight="1">
      <c r="A1651" s="309" t="s">
        <v>2666</v>
      </c>
      <c r="B1651" s="310"/>
      <c r="C1651" s="310">
        <v>1054791</v>
      </c>
      <c r="D1651" s="272">
        <v>5901330052354</v>
      </c>
      <c r="E1651" s="272">
        <v>5901330052354</v>
      </c>
      <c r="F1651" s="318">
        <v>2106909200</v>
      </c>
      <c r="G1651" s="91" t="s">
        <v>1423</v>
      </c>
      <c r="H1651" s="8" t="s">
        <v>1496</v>
      </c>
      <c r="I1651" s="300" t="s">
        <v>1436</v>
      </c>
      <c r="J1651" s="104" t="s">
        <v>1437</v>
      </c>
      <c r="K1651" s="5" t="s">
        <v>55</v>
      </c>
      <c r="L1651" s="15"/>
      <c r="M1651" s="206">
        <v>34.576791857056143</v>
      </c>
      <c r="N1651" s="73"/>
      <c r="O1651" s="197">
        <f t="shared" si="414"/>
        <v>1466.0559747391806</v>
      </c>
      <c r="P1651" s="174">
        <v>1.25</v>
      </c>
      <c r="Q1651" s="174">
        <f t="shared" si="415"/>
        <v>34.576791857056143</v>
      </c>
      <c r="R1651" s="173">
        <f t="shared" si="416"/>
        <v>1832.5699684239755</v>
      </c>
      <c r="S1651" s="173">
        <f t="shared" si="417"/>
        <v>366.51399368479497</v>
      </c>
      <c r="T1651" s="111"/>
      <c r="U1651" s="32">
        <f t="shared" si="418"/>
        <v>0</v>
      </c>
      <c r="V1651" s="280">
        <v>2</v>
      </c>
      <c r="W1651" s="137"/>
      <c r="X1651" s="215"/>
      <c r="Y1651" s="20">
        <v>46997</v>
      </c>
      <c r="Z1651" s="151"/>
    </row>
    <row r="1652" spans="1:26" s="46" customFormat="1" ht="12.75" customHeight="1">
      <c r="A1652" s="309" t="s">
        <v>2667</v>
      </c>
      <c r="B1652" s="310"/>
      <c r="C1652" s="310">
        <v>1054792</v>
      </c>
      <c r="D1652" s="272">
        <v>5901330052392</v>
      </c>
      <c r="E1652" s="272">
        <v>5901330052392</v>
      </c>
      <c r="F1652" s="318">
        <v>2106909200</v>
      </c>
      <c r="G1652" s="91" t="s">
        <v>1423</v>
      </c>
      <c r="H1652" s="8" t="s">
        <v>1496</v>
      </c>
      <c r="I1652" s="300" t="s">
        <v>1436</v>
      </c>
      <c r="J1652" s="104" t="s">
        <v>1437</v>
      </c>
      <c r="K1652" s="5" t="s">
        <v>164</v>
      </c>
      <c r="L1652" s="15"/>
      <c r="M1652" s="206">
        <v>34.576791857056143</v>
      </c>
      <c r="N1652" s="73"/>
      <c r="O1652" s="197">
        <f t="shared" si="414"/>
        <v>1466.0559747391806</v>
      </c>
      <c r="P1652" s="174">
        <v>1.25</v>
      </c>
      <c r="Q1652" s="174">
        <f t="shared" si="415"/>
        <v>34.576791857056143</v>
      </c>
      <c r="R1652" s="173">
        <f t="shared" si="416"/>
        <v>1832.5699684239755</v>
      </c>
      <c r="S1652" s="173">
        <f t="shared" si="417"/>
        <v>366.51399368479497</v>
      </c>
      <c r="T1652" s="111"/>
      <c r="U1652" s="32">
        <f t="shared" si="418"/>
        <v>0</v>
      </c>
      <c r="V1652" s="280">
        <v>2</v>
      </c>
      <c r="W1652" s="137"/>
      <c r="X1652" s="215"/>
      <c r="Y1652" s="20">
        <v>46935</v>
      </c>
      <c r="Z1652" s="151"/>
    </row>
    <row r="1653" spans="1:26" s="46" customFormat="1" ht="12.75" customHeight="1">
      <c r="A1653" s="309" t="s">
        <v>2668</v>
      </c>
      <c r="B1653" s="310"/>
      <c r="C1653" s="310">
        <v>1054793</v>
      </c>
      <c r="D1653" s="272">
        <v>5901330086373</v>
      </c>
      <c r="E1653" s="272">
        <v>5901330086373</v>
      </c>
      <c r="F1653" s="318">
        <v>2106909200</v>
      </c>
      <c r="G1653" s="91" t="s">
        <v>1423</v>
      </c>
      <c r="H1653" s="8" t="s">
        <v>1496</v>
      </c>
      <c r="I1653" s="300" t="s">
        <v>1436</v>
      </c>
      <c r="J1653" s="104" t="s">
        <v>1437</v>
      </c>
      <c r="K1653" s="5" t="s">
        <v>171</v>
      </c>
      <c r="L1653" s="15"/>
      <c r="M1653" s="206">
        <v>34.576791857056143</v>
      </c>
      <c r="N1653" s="73"/>
      <c r="O1653" s="197">
        <f t="shared" si="414"/>
        <v>1466.0559747391806</v>
      </c>
      <c r="P1653" s="174">
        <v>1.25</v>
      </c>
      <c r="Q1653" s="174">
        <f t="shared" si="415"/>
        <v>34.576791857056143</v>
      </c>
      <c r="R1653" s="173">
        <f t="shared" si="416"/>
        <v>1832.5699684239755</v>
      </c>
      <c r="S1653" s="173">
        <f t="shared" si="417"/>
        <v>366.51399368479497</v>
      </c>
      <c r="T1653" s="111"/>
      <c r="U1653" s="32">
        <f t="shared" si="418"/>
        <v>0</v>
      </c>
      <c r="V1653" s="280">
        <v>3</v>
      </c>
      <c r="W1653" s="137"/>
      <c r="X1653" s="215"/>
      <c r="Y1653" s="20">
        <v>46997</v>
      </c>
      <c r="Z1653" s="151"/>
    </row>
    <row r="1654" spans="1:26" s="46" customFormat="1" ht="12.75" customHeight="1">
      <c r="A1654" s="309" t="s">
        <v>2669</v>
      </c>
      <c r="B1654" s="310"/>
      <c r="C1654" s="310">
        <v>1054784</v>
      </c>
      <c r="D1654" s="272">
        <v>5901330039461</v>
      </c>
      <c r="E1654" s="272">
        <v>5901330039461</v>
      </c>
      <c r="F1654" s="318">
        <v>2106909200</v>
      </c>
      <c r="G1654" s="91" t="s">
        <v>1423</v>
      </c>
      <c r="H1654" s="8" t="s">
        <v>1496</v>
      </c>
      <c r="I1654" s="300" t="s">
        <v>1442</v>
      </c>
      <c r="J1654" s="104" t="s">
        <v>594</v>
      </c>
      <c r="K1654" s="5" t="s">
        <v>62</v>
      </c>
      <c r="L1654" s="15"/>
      <c r="M1654" s="206">
        <v>11.750234114341916</v>
      </c>
      <c r="N1654" s="73"/>
      <c r="O1654" s="197">
        <f t="shared" si="414"/>
        <v>498.20992644809724</v>
      </c>
      <c r="P1654" s="174">
        <v>1.4</v>
      </c>
      <c r="Q1654" s="174">
        <f t="shared" si="415"/>
        <v>13.160262208062948</v>
      </c>
      <c r="R1654" s="173">
        <f t="shared" si="416"/>
        <v>697.49389702733617</v>
      </c>
      <c r="S1654" s="173">
        <f t="shared" si="417"/>
        <v>199.28397057923894</v>
      </c>
      <c r="T1654" s="111"/>
      <c r="U1654" s="32">
        <f t="shared" si="418"/>
        <v>0</v>
      </c>
      <c r="V1654" s="280">
        <v>2</v>
      </c>
      <c r="W1654" s="137"/>
      <c r="X1654" s="215"/>
      <c r="Y1654" s="20">
        <v>46813</v>
      </c>
      <c r="Z1654" s="151"/>
    </row>
    <row r="1655" spans="1:26" s="46" customFormat="1" ht="12.75" customHeight="1">
      <c r="A1655" s="309" t="s">
        <v>2670</v>
      </c>
      <c r="B1655" s="310"/>
      <c r="C1655" s="310">
        <v>1054789</v>
      </c>
      <c r="D1655" s="272">
        <v>5901330039447</v>
      </c>
      <c r="E1655" s="272">
        <v>5901330039447</v>
      </c>
      <c r="F1655" s="318">
        <v>2106909200</v>
      </c>
      <c r="G1655" s="91" t="s">
        <v>1423</v>
      </c>
      <c r="H1655" s="8" t="s">
        <v>1496</v>
      </c>
      <c r="I1655" s="300" t="s">
        <v>1442</v>
      </c>
      <c r="J1655" s="104" t="s">
        <v>594</v>
      </c>
      <c r="K1655" s="5" t="s">
        <v>78</v>
      </c>
      <c r="L1655" s="15"/>
      <c r="M1655" s="206">
        <v>11.750234114341916</v>
      </c>
      <c r="N1655" s="73"/>
      <c r="O1655" s="197">
        <f t="shared" si="414"/>
        <v>498.20992644809724</v>
      </c>
      <c r="P1655" s="174">
        <v>1.4</v>
      </c>
      <c r="Q1655" s="174">
        <f t="shared" si="415"/>
        <v>13.160262208062948</v>
      </c>
      <c r="R1655" s="173">
        <f t="shared" si="416"/>
        <v>697.49389702733617</v>
      </c>
      <c r="S1655" s="173">
        <f t="shared" si="417"/>
        <v>199.28397057923894</v>
      </c>
      <c r="T1655" s="111"/>
      <c r="U1655" s="32">
        <f t="shared" si="418"/>
        <v>0</v>
      </c>
      <c r="V1655" s="280">
        <v>3</v>
      </c>
      <c r="W1655" s="137"/>
      <c r="X1655" s="215"/>
      <c r="Y1655" s="20">
        <v>46784</v>
      </c>
      <c r="Z1655" s="151"/>
    </row>
    <row r="1656" spans="1:26" s="46" customFormat="1" ht="12.75" customHeight="1">
      <c r="A1656" s="369" t="s">
        <v>4102</v>
      </c>
      <c r="B1656" s="370"/>
      <c r="C1656" s="370">
        <v>1054795</v>
      </c>
      <c r="D1656" s="272">
        <v>5901330038068</v>
      </c>
      <c r="E1656" s="272">
        <v>5901330038068</v>
      </c>
      <c r="F1656" s="371">
        <v>2106909200</v>
      </c>
      <c r="G1656" s="91" t="s">
        <v>1423</v>
      </c>
      <c r="H1656" s="8" t="s">
        <v>142</v>
      </c>
      <c r="I1656" s="300" t="s">
        <v>4103</v>
      </c>
      <c r="J1656" s="104" t="s">
        <v>594</v>
      </c>
      <c r="K1656" s="5" t="s">
        <v>164</v>
      </c>
      <c r="L1656" s="15"/>
      <c r="M1656" s="206">
        <v>12.337745820059011</v>
      </c>
      <c r="N1656" s="73"/>
      <c r="O1656" s="197">
        <f>(M1656+M1656*N1656)*$Y$3*(1-$Y$2/100)</f>
        <v>523.12042277050205</v>
      </c>
      <c r="P1656" s="174">
        <v>1.35</v>
      </c>
      <c r="Q1656" s="174">
        <f>M1656*0.8*P1656</f>
        <v>13.324765485663734</v>
      </c>
      <c r="R1656" s="173">
        <f>Q1656*53</f>
        <v>706.21257074017797</v>
      </c>
      <c r="S1656" s="173">
        <f>R1656-O1656</f>
        <v>183.09214796967592</v>
      </c>
      <c r="T1656" s="111"/>
      <c r="U1656" s="32">
        <f>O1656*T1656</f>
        <v>0</v>
      </c>
      <c r="V1656" s="111"/>
      <c r="W1656" s="137"/>
      <c r="X1656" s="215"/>
      <c r="Y1656" s="20"/>
      <c r="Z1656" s="151"/>
    </row>
    <row r="1657" spans="1:26" s="46" customFormat="1" ht="12.75" customHeight="1">
      <c r="A1657" s="309" t="s">
        <v>2671</v>
      </c>
      <c r="B1657" s="310"/>
      <c r="C1657" s="310">
        <v>1054803</v>
      </c>
      <c r="D1657" s="272">
        <v>5901330066245</v>
      </c>
      <c r="E1657" s="272">
        <v>5901330066245</v>
      </c>
      <c r="F1657" s="318">
        <v>2106909200</v>
      </c>
      <c r="G1657" s="91" t="s">
        <v>1423</v>
      </c>
      <c r="H1657" s="8" t="s">
        <v>142</v>
      </c>
      <c r="I1657" s="300" t="s">
        <v>1446</v>
      </c>
      <c r="J1657" s="104" t="s">
        <v>594</v>
      </c>
      <c r="K1657" s="5" t="s">
        <v>164</v>
      </c>
      <c r="L1657" s="15"/>
      <c r="M1657" s="206">
        <v>18.800374582947068</v>
      </c>
      <c r="N1657" s="73"/>
      <c r="O1657" s="197">
        <f t="shared" si="414"/>
        <v>797.13588231695576</v>
      </c>
      <c r="P1657" s="174">
        <v>1.3</v>
      </c>
      <c r="Q1657" s="174">
        <f t="shared" si="415"/>
        <v>19.552389566264953</v>
      </c>
      <c r="R1657" s="173">
        <f t="shared" si="416"/>
        <v>1036.2766470120425</v>
      </c>
      <c r="S1657" s="173">
        <f t="shared" si="417"/>
        <v>239.14076469508677</v>
      </c>
      <c r="T1657" s="111"/>
      <c r="U1657" s="32">
        <f t="shared" si="418"/>
        <v>0</v>
      </c>
      <c r="V1657" s="280">
        <v>5</v>
      </c>
      <c r="W1657" s="137"/>
      <c r="X1657" s="215"/>
      <c r="Y1657" s="20">
        <v>46813</v>
      </c>
      <c r="Z1657" s="151"/>
    </row>
    <row r="1658" spans="1:26" s="46" customFormat="1" ht="12.75" customHeight="1">
      <c r="A1658" s="309" t="s">
        <v>2672</v>
      </c>
      <c r="B1658" s="310"/>
      <c r="C1658" s="310">
        <v>1054804</v>
      </c>
      <c r="D1658" s="272">
        <v>5901330066276</v>
      </c>
      <c r="E1658" s="272">
        <v>5901330066276</v>
      </c>
      <c r="F1658" s="318">
        <v>2106909200</v>
      </c>
      <c r="G1658" s="91" t="s">
        <v>1423</v>
      </c>
      <c r="H1658" s="8" t="s">
        <v>142</v>
      </c>
      <c r="I1658" s="300" t="s">
        <v>1446</v>
      </c>
      <c r="J1658" s="104" t="s">
        <v>1447</v>
      </c>
      <c r="K1658" s="5" t="s">
        <v>164</v>
      </c>
      <c r="L1658" s="15"/>
      <c r="M1658" s="206">
        <v>50.750643520326769</v>
      </c>
      <c r="N1658" s="73"/>
      <c r="O1658" s="197">
        <f t="shared" si="414"/>
        <v>2151.8272852618552</v>
      </c>
      <c r="P1658" s="174">
        <v>1.2</v>
      </c>
      <c r="Q1658" s="174">
        <f t="shared" si="415"/>
        <v>48.720617779513695</v>
      </c>
      <c r="R1658" s="173">
        <f t="shared" si="416"/>
        <v>2582.1927423142261</v>
      </c>
      <c r="S1658" s="173">
        <f t="shared" si="417"/>
        <v>430.36545705237086</v>
      </c>
      <c r="T1658" s="111"/>
      <c r="U1658" s="32">
        <f t="shared" si="418"/>
        <v>0</v>
      </c>
      <c r="V1658" s="280">
        <v>1</v>
      </c>
      <c r="W1658" s="137"/>
      <c r="X1658" s="215"/>
      <c r="Y1658" s="20">
        <v>46844</v>
      </c>
      <c r="Z1658" s="151"/>
    </row>
    <row r="1659" spans="1:26" s="46" customFormat="1" ht="12.75" customHeight="1">
      <c r="A1659" s="309" t="s">
        <v>2673</v>
      </c>
      <c r="B1659" s="310"/>
      <c r="C1659" s="310">
        <v>1054805</v>
      </c>
      <c r="D1659" s="272">
        <v>5901330038181</v>
      </c>
      <c r="E1659" s="272">
        <v>5901330038181</v>
      </c>
      <c r="F1659" s="318">
        <v>2106909200</v>
      </c>
      <c r="G1659" s="91" t="s">
        <v>1423</v>
      </c>
      <c r="H1659" s="8" t="s">
        <v>142</v>
      </c>
      <c r="I1659" s="300" t="s">
        <v>1464</v>
      </c>
      <c r="J1659" s="104" t="s">
        <v>594</v>
      </c>
      <c r="K1659" s="5" t="s">
        <v>165</v>
      </c>
      <c r="L1659" s="15"/>
      <c r="M1659" s="206">
        <v>22.619200670108189</v>
      </c>
      <c r="N1659" s="73"/>
      <c r="O1659" s="197">
        <f t="shared" si="414"/>
        <v>959.05410841258731</v>
      </c>
      <c r="P1659" s="174">
        <v>1.25</v>
      </c>
      <c r="Q1659" s="174">
        <f t="shared" si="415"/>
        <v>22.619200670108192</v>
      </c>
      <c r="R1659" s="173">
        <f t="shared" si="416"/>
        <v>1198.8176355157341</v>
      </c>
      <c r="S1659" s="173">
        <f t="shared" si="417"/>
        <v>239.76352710314677</v>
      </c>
      <c r="T1659" s="111"/>
      <c r="U1659" s="32">
        <f t="shared" si="418"/>
        <v>0</v>
      </c>
      <c r="V1659" s="280">
        <v>4</v>
      </c>
      <c r="W1659" s="137"/>
      <c r="X1659" s="215"/>
      <c r="Y1659" s="20">
        <v>46784</v>
      </c>
      <c r="Z1659" s="151"/>
    </row>
    <row r="1660" spans="1:26" s="46" customFormat="1" ht="12.75" customHeight="1">
      <c r="A1660" s="309" t="s">
        <v>2674</v>
      </c>
      <c r="B1660" s="310"/>
      <c r="C1660" s="310">
        <v>1054806</v>
      </c>
      <c r="D1660" s="272">
        <v>5901330038129</v>
      </c>
      <c r="E1660" s="272">
        <v>5901330038129</v>
      </c>
      <c r="F1660" s="318">
        <v>1806909000</v>
      </c>
      <c r="G1660" s="91" t="s">
        <v>1423</v>
      </c>
      <c r="H1660" s="8" t="s">
        <v>142</v>
      </c>
      <c r="I1660" s="300" t="s">
        <v>1464</v>
      </c>
      <c r="J1660" s="104" t="s">
        <v>594</v>
      </c>
      <c r="K1660" s="5" t="s">
        <v>685</v>
      </c>
      <c r="L1660" s="15"/>
      <c r="M1660" s="206">
        <v>22.619200670108189</v>
      </c>
      <c r="N1660" s="73"/>
      <c r="O1660" s="197">
        <f t="shared" si="414"/>
        <v>959.05410841258731</v>
      </c>
      <c r="P1660" s="174">
        <v>1.25</v>
      </c>
      <c r="Q1660" s="174">
        <f t="shared" si="415"/>
        <v>22.619200670108192</v>
      </c>
      <c r="R1660" s="173">
        <f t="shared" si="416"/>
        <v>1198.8176355157341</v>
      </c>
      <c r="S1660" s="173">
        <f t="shared" si="417"/>
        <v>239.76352710314677</v>
      </c>
      <c r="T1660" s="111"/>
      <c r="U1660" s="32">
        <f t="shared" si="418"/>
        <v>0</v>
      </c>
      <c r="V1660" s="280">
        <v>21</v>
      </c>
      <c r="W1660" s="137"/>
      <c r="X1660" s="215"/>
      <c r="Y1660" s="20">
        <v>47209</v>
      </c>
      <c r="Z1660" s="151"/>
    </row>
    <row r="1661" spans="1:26" s="46" customFormat="1" ht="12.75" customHeight="1">
      <c r="A1661" s="309" t="s">
        <v>2675</v>
      </c>
      <c r="B1661" s="310"/>
      <c r="C1661" s="310">
        <v>1054807</v>
      </c>
      <c r="D1661" s="272">
        <v>5901330038082</v>
      </c>
      <c r="E1661" s="272">
        <v>5901330038082</v>
      </c>
      <c r="F1661" s="318">
        <v>2106909200</v>
      </c>
      <c r="G1661" s="91" t="s">
        <v>1423</v>
      </c>
      <c r="H1661" s="8" t="s">
        <v>142</v>
      </c>
      <c r="I1661" s="300" t="s">
        <v>1464</v>
      </c>
      <c r="J1661" s="104" t="s">
        <v>594</v>
      </c>
      <c r="K1661" s="5" t="s">
        <v>164</v>
      </c>
      <c r="L1661" s="15"/>
      <c r="M1661" s="206">
        <v>22.619200670108189</v>
      </c>
      <c r="N1661" s="73"/>
      <c r="O1661" s="197">
        <f t="shared" si="414"/>
        <v>959.05410841258731</v>
      </c>
      <c r="P1661" s="174">
        <v>1.25</v>
      </c>
      <c r="Q1661" s="174">
        <f t="shared" si="415"/>
        <v>22.619200670108192</v>
      </c>
      <c r="R1661" s="173">
        <f t="shared" si="416"/>
        <v>1198.8176355157341</v>
      </c>
      <c r="S1661" s="173">
        <f t="shared" si="417"/>
        <v>239.76352710314677</v>
      </c>
      <c r="T1661" s="111"/>
      <c r="U1661" s="32">
        <f t="shared" si="418"/>
        <v>0</v>
      </c>
      <c r="V1661" s="280">
        <v>5</v>
      </c>
      <c r="W1661" s="137"/>
      <c r="X1661" s="215"/>
      <c r="Y1661" s="20">
        <v>46813</v>
      </c>
      <c r="Z1661" s="151"/>
    </row>
    <row r="1662" spans="1:26" s="46" customFormat="1" ht="12.75" customHeight="1">
      <c r="A1662" s="309" t="s">
        <v>2676</v>
      </c>
      <c r="B1662" s="310"/>
      <c r="C1662" s="310">
        <v>1054808</v>
      </c>
      <c r="D1662" s="272">
        <v>5901330038266</v>
      </c>
      <c r="E1662" s="272">
        <v>5901330038266</v>
      </c>
      <c r="F1662" s="318">
        <v>2106909200</v>
      </c>
      <c r="G1662" s="91" t="s">
        <v>1423</v>
      </c>
      <c r="H1662" s="8" t="s">
        <v>142</v>
      </c>
      <c r="I1662" s="300" t="s">
        <v>1464</v>
      </c>
      <c r="J1662" s="104" t="s">
        <v>594</v>
      </c>
      <c r="K1662" s="5" t="s">
        <v>84</v>
      </c>
      <c r="L1662" s="15"/>
      <c r="M1662" s="206">
        <v>22.619200670108189</v>
      </c>
      <c r="N1662" s="73"/>
      <c r="O1662" s="197">
        <f t="shared" si="414"/>
        <v>959.05410841258731</v>
      </c>
      <c r="P1662" s="174">
        <v>1.25</v>
      </c>
      <c r="Q1662" s="174">
        <f t="shared" si="415"/>
        <v>22.619200670108192</v>
      </c>
      <c r="R1662" s="173">
        <f t="shared" si="416"/>
        <v>1198.8176355157341</v>
      </c>
      <c r="S1662" s="173">
        <f t="shared" si="417"/>
        <v>239.76352710314677</v>
      </c>
      <c r="T1662" s="111"/>
      <c r="U1662" s="32">
        <f t="shared" si="418"/>
        <v>0</v>
      </c>
      <c r="V1662" s="280">
        <v>1</v>
      </c>
      <c r="W1662" s="137"/>
      <c r="X1662" s="215"/>
      <c r="Y1662" s="20">
        <v>46784</v>
      </c>
      <c r="Z1662" s="151"/>
    </row>
    <row r="1663" spans="1:26" s="46" customFormat="1" ht="12.75" customHeight="1">
      <c r="A1663" s="309" t="s">
        <v>2677</v>
      </c>
      <c r="B1663" s="310"/>
      <c r="C1663" s="310">
        <v>1054811</v>
      </c>
      <c r="D1663" s="272">
        <v>5901330038143</v>
      </c>
      <c r="E1663" s="272">
        <v>5901330038143</v>
      </c>
      <c r="F1663" s="318">
        <v>2106909200</v>
      </c>
      <c r="G1663" s="91" t="s">
        <v>1423</v>
      </c>
      <c r="H1663" s="8" t="s">
        <v>142</v>
      </c>
      <c r="I1663" s="300" t="s">
        <v>1464</v>
      </c>
      <c r="J1663" s="104" t="s">
        <v>594</v>
      </c>
      <c r="K1663" s="5" t="s">
        <v>163</v>
      </c>
      <c r="L1663" s="15"/>
      <c r="M1663" s="206">
        <v>22.619200670108189</v>
      </c>
      <c r="N1663" s="73"/>
      <c r="O1663" s="197">
        <f t="shared" si="414"/>
        <v>959.05410841258731</v>
      </c>
      <c r="P1663" s="174">
        <v>1.25</v>
      </c>
      <c r="Q1663" s="174">
        <f t="shared" si="415"/>
        <v>22.619200670108192</v>
      </c>
      <c r="R1663" s="173">
        <f t="shared" si="416"/>
        <v>1198.8176355157341</v>
      </c>
      <c r="S1663" s="173">
        <f t="shared" si="417"/>
        <v>239.76352710314677</v>
      </c>
      <c r="T1663" s="111"/>
      <c r="U1663" s="32">
        <f t="shared" si="418"/>
        <v>0</v>
      </c>
      <c r="V1663" s="280">
        <v>5</v>
      </c>
      <c r="W1663" s="137"/>
      <c r="X1663" s="215"/>
      <c r="Y1663" s="20">
        <v>46997</v>
      </c>
      <c r="Z1663" s="151"/>
    </row>
    <row r="1664" spans="1:26" s="46" customFormat="1" ht="12.75" customHeight="1">
      <c r="A1664" s="309" t="s">
        <v>2678</v>
      </c>
      <c r="B1664" s="310"/>
      <c r="C1664" s="310">
        <v>1054812</v>
      </c>
      <c r="D1664" s="272">
        <v>5901330052187</v>
      </c>
      <c r="E1664" s="272">
        <v>5901330052187</v>
      </c>
      <c r="F1664" s="318">
        <v>2106909200</v>
      </c>
      <c r="G1664" s="91" t="s">
        <v>1423</v>
      </c>
      <c r="H1664" s="8" t="s">
        <v>142</v>
      </c>
      <c r="I1664" s="300" t="s">
        <v>1464</v>
      </c>
      <c r="J1664" s="104" t="s">
        <v>1465</v>
      </c>
      <c r="K1664" s="5" t="s">
        <v>164</v>
      </c>
      <c r="L1664" s="15"/>
      <c r="M1664" s="206">
        <v>59.114045448770135</v>
      </c>
      <c r="N1664" s="73"/>
      <c r="O1664" s="197">
        <f t="shared" si="414"/>
        <v>2506.4355270278538</v>
      </c>
      <c r="P1664" s="174">
        <v>1.2</v>
      </c>
      <c r="Q1664" s="174">
        <f t="shared" ref="Q1664:Q1681" si="419">M1664*0.8*P1664</f>
        <v>56.749483630819334</v>
      </c>
      <c r="R1664" s="173">
        <f t="shared" si="416"/>
        <v>3007.7226324334247</v>
      </c>
      <c r="S1664" s="173">
        <f t="shared" ref="S1664:S1681" si="420">R1664-O1664</f>
        <v>501.28710540557086</v>
      </c>
      <c r="T1664" s="111"/>
      <c r="U1664" s="32">
        <f t="shared" si="418"/>
        <v>0</v>
      </c>
      <c r="V1664" s="280">
        <v>6</v>
      </c>
      <c r="W1664" s="137"/>
      <c r="X1664" s="215"/>
      <c r="Y1664" s="20">
        <v>46935</v>
      </c>
      <c r="Z1664" s="151"/>
    </row>
    <row r="1665" spans="1:26" s="46" customFormat="1" ht="12.75" customHeight="1">
      <c r="A1665" s="309" t="s">
        <v>2679</v>
      </c>
      <c r="B1665" s="310"/>
      <c r="C1665" s="310">
        <v>1054813</v>
      </c>
      <c r="D1665" s="272">
        <v>5901330052156</v>
      </c>
      <c r="E1665" s="272">
        <v>5901330052156</v>
      </c>
      <c r="F1665" s="318">
        <v>2106909200</v>
      </c>
      <c r="G1665" s="91" t="s">
        <v>1423</v>
      </c>
      <c r="H1665" s="8" t="s">
        <v>142</v>
      </c>
      <c r="I1665" s="300" t="s">
        <v>1464</v>
      </c>
      <c r="J1665" s="104" t="s">
        <v>1465</v>
      </c>
      <c r="K1665" s="5" t="s">
        <v>163</v>
      </c>
      <c r="L1665" s="15"/>
      <c r="M1665" s="206">
        <v>59.114045448770135</v>
      </c>
      <c r="N1665" s="73"/>
      <c r="O1665" s="197">
        <f t="shared" si="414"/>
        <v>2506.4355270278538</v>
      </c>
      <c r="P1665" s="174">
        <v>1.2</v>
      </c>
      <c r="Q1665" s="174">
        <f t="shared" si="419"/>
        <v>56.749483630819334</v>
      </c>
      <c r="R1665" s="173">
        <f t="shared" si="416"/>
        <v>3007.7226324334247</v>
      </c>
      <c r="S1665" s="173">
        <f t="shared" si="420"/>
        <v>501.28710540557086</v>
      </c>
      <c r="T1665" s="111"/>
      <c r="U1665" s="32">
        <f t="shared" si="418"/>
        <v>0</v>
      </c>
      <c r="V1665" s="280">
        <v>6</v>
      </c>
      <c r="W1665" s="137"/>
      <c r="X1665" s="215"/>
      <c r="Y1665" s="20">
        <v>46935</v>
      </c>
      <c r="Z1665" s="151"/>
    </row>
    <row r="1666" spans="1:26" s="46" customFormat="1" ht="12.75" customHeight="1">
      <c r="A1666" s="309" t="s">
        <v>2680</v>
      </c>
      <c r="B1666" s="310"/>
      <c r="C1666" s="310">
        <v>1054505</v>
      </c>
      <c r="D1666" s="272">
        <v>5901330076374</v>
      </c>
      <c r="E1666" s="272">
        <v>5901330076374</v>
      </c>
      <c r="F1666" s="318">
        <v>2106909200</v>
      </c>
      <c r="G1666" s="91" t="s">
        <v>1423</v>
      </c>
      <c r="H1666" s="8" t="s">
        <v>34</v>
      </c>
      <c r="I1666" s="273" t="s">
        <v>1440</v>
      </c>
      <c r="J1666" s="104" t="s">
        <v>603</v>
      </c>
      <c r="K1666" s="5" t="s">
        <v>94</v>
      </c>
      <c r="L1666" s="15"/>
      <c r="M1666" s="206">
        <v>22.757438718512216</v>
      </c>
      <c r="N1666" s="73"/>
      <c r="O1666" s="197">
        <f t="shared" ref="O1666:O1699" si="421">(M1666+M1666*N1666)*$Y$3*(1-$Y$2/100)</f>
        <v>964.91540166491802</v>
      </c>
      <c r="P1666" s="174">
        <v>1.25</v>
      </c>
      <c r="Q1666" s="174">
        <f t="shared" si="419"/>
        <v>22.757438718512219</v>
      </c>
      <c r="R1666" s="173">
        <f t="shared" si="416"/>
        <v>1206.1442520811477</v>
      </c>
      <c r="S1666" s="173">
        <f t="shared" si="420"/>
        <v>241.22885041622965</v>
      </c>
      <c r="T1666" s="111"/>
      <c r="U1666" s="32">
        <f t="shared" si="418"/>
        <v>0</v>
      </c>
      <c r="V1666" s="280">
        <v>34</v>
      </c>
      <c r="W1666" s="137"/>
      <c r="X1666" s="215"/>
      <c r="Y1666" s="20">
        <v>47088</v>
      </c>
      <c r="Z1666" s="151"/>
    </row>
    <row r="1667" spans="1:26" s="46" customFormat="1" ht="12.75" customHeight="1">
      <c r="A1667" s="309" t="s">
        <v>2681</v>
      </c>
      <c r="B1667" s="310"/>
      <c r="C1667" s="310">
        <v>1054506</v>
      </c>
      <c r="D1667" s="272">
        <v>5901330076367</v>
      </c>
      <c r="E1667" s="272">
        <v>5901330076367</v>
      </c>
      <c r="F1667" s="318">
        <v>2106909200</v>
      </c>
      <c r="G1667" s="91" t="s">
        <v>1423</v>
      </c>
      <c r="H1667" s="8" t="s">
        <v>34</v>
      </c>
      <c r="I1667" s="273" t="s">
        <v>1440</v>
      </c>
      <c r="J1667" s="104" t="s">
        <v>603</v>
      </c>
      <c r="K1667" s="5" t="s">
        <v>78</v>
      </c>
      <c r="L1667" s="15"/>
      <c r="M1667" s="206">
        <v>22.757438718512216</v>
      </c>
      <c r="N1667" s="73"/>
      <c r="O1667" s="197">
        <f t="shared" si="421"/>
        <v>964.91540166491802</v>
      </c>
      <c r="P1667" s="174">
        <v>1.25</v>
      </c>
      <c r="Q1667" s="174">
        <f t="shared" si="419"/>
        <v>22.757438718512219</v>
      </c>
      <c r="R1667" s="173">
        <f t="shared" si="416"/>
        <v>1206.1442520811477</v>
      </c>
      <c r="S1667" s="173">
        <f t="shared" si="420"/>
        <v>241.22885041622965</v>
      </c>
      <c r="T1667" s="111"/>
      <c r="U1667" s="32">
        <f t="shared" si="418"/>
        <v>0</v>
      </c>
      <c r="V1667" s="280">
        <v>11</v>
      </c>
      <c r="W1667" s="137"/>
      <c r="X1667" s="215"/>
      <c r="Y1667" s="20">
        <v>47088</v>
      </c>
      <c r="Z1667" s="151"/>
    </row>
    <row r="1668" spans="1:26" s="46" customFormat="1" ht="12.75" customHeight="1">
      <c r="A1668" s="309" t="s">
        <v>2682</v>
      </c>
      <c r="B1668" s="310"/>
      <c r="C1668" s="310">
        <v>1054507</v>
      </c>
      <c r="D1668" s="272">
        <v>5901330055195</v>
      </c>
      <c r="E1668" s="272">
        <v>5901330055195</v>
      </c>
      <c r="F1668" s="318">
        <v>2106909200</v>
      </c>
      <c r="G1668" s="91" t="s">
        <v>1423</v>
      </c>
      <c r="H1668" s="8" t="s">
        <v>34</v>
      </c>
      <c r="I1668" s="273" t="s">
        <v>1441</v>
      </c>
      <c r="J1668" s="104" t="s">
        <v>603</v>
      </c>
      <c r="K1668" s="5" t="s">
        <v>1035</v>
      </c>
      <c r="L1668" s="15"/>
      <c r="M1668" s="206">
        <v>30.101335039975911</v>
      </c>
      <c r="N1668" s="73"/>
      <c r="O1668" s="197">
        <f t="shared" si="421"/>
        <v>1276.2966056949788</v>
      </c>
      <c r="P1668" s="174">
        <v>1.25</v>
      </c>
      <c r="Q1668" s="174">
        <f t="shared" si="419"/>
        <v>30.101335039975915</v>
      </c>
      <c r="R1668" s="173">
        <f t="shared" si="416"/>
        <v>1595.3707571187235</v>
      </c>
      <c r="S1668" s="173">
        <f t="shared" si="420"/>
        <v>319.07415142374475</v>
      </c>
      <c r="T1668" s="111"/>
      <c r="U1668" s="32">
        <f t="shared" si="418"/>
        <v>0</v>
      </c>
      <c r="V1668" s="280">
        <v>46</v>
      </c>
      <c r="W1668" s="137"/>
      <c r="X1668" s="215"/>
      <c r="Y1668" s="20">
        <v>47027</v>
      </c>
      <c r="Z1668" s="151"/>
    </row>
    <row r="1669" spans="1:26" s="46" customFormat="1" ht="12.75" customHeight="1">
      <c r="A1669" s="309" t="s">
        <v>2683</v>
      </c>
      <c r="B1669" s="310"/>
      <c r="C1669" s="310">
        <v>1054508</v>
      </c>
      <c r="D1669" s="272">
        <v>5901330055157</v>
      </c>
      <c r="E1669" s="272">
        <v>5901330055157</v>
      </c>
      <c r="F1669" s="318">
        <v>2106909200</v>
      </c>
      <c r="G1669" s="91" t="s">
        <v>1423</v>
      </c>
      <c r="H1669" s="8" t="s">
        <v>34</v>
      </c>
      <c r="I1669" s="273" t="s">
        <v>1441</v>
      </c>
      <c r="J1669" s="104" t="s">
        <v>603</v>
      </c>
      <c r="K1669" s="5" t="s">
        <v>78</v>
      </c>
      <c r="L1669" s="15"/>
      <c r="M1669" s="206">
        <v>30.101335039975911</v>
      </c>
      <c r="N1669" s="73"/>
      <c r="O1669" s="197">
        <f t="shared" si="421"/>
        <v>1276.2966056949788</v>
      </c>
      <c r="P1669" s="174">
        <v>1.25</v>
      </c>
      <c r="Q1669" s="174">
        <f t="shared" si="419"/>
        <v>30.101335039975915</v>
      </c>
      <c r="R1669" s="173">
        <f t="shared" si="416"/>
        <v>1595.3707571187235</v>
      </c>
      <c r="S1669" s="173">
        <f t="shared" si="420"/>
        <v>319.07415142374475</v>
      </c>
      <c r="T1669" s="111"/>
      <c r="U1669" s="32">
        <f t="shared" si="418"/>
        <v>0</v>
      </c>
      <c r="V1669" s="280">
        <v>27</v>
      </c>
      <c r="W1669" s="137"/>
      <c r="X1669" s="215"/>
      <c r="Y1669" s="20">
        <v>47058</v>
      </c>
      <c r="Z1669" s="151"/>
    </row>
    <row r="1670" spans="1:26" s="46" customFormat="1" ht="12.75" customHeight="1">
      <c r="A1670" s="309" t="s">
        <v>2684</v>
      </c>
      <c r="B1670" s="310"/>
      <c r="C1670" s="310">
        <v>1054509</v>
      </c>
      <c r="D1670" s="272">
        <v>5901330055850</v>
      </c>
      <c r="E1670" s="272">
        <v>5901330055850</v>
      </c>
      <c r="F1670" s="318">
        <v>2106909200</v>
      </c>
      <c r="G1670" s="91" t="s">
        <v>1423</v>
      </c>
      <c r="H1670" s="8" t="s">
        <v>34</v>
      </c>
      <c r="I1670" s="273" t="s">
        <v>1441</v>
      </c>
      <c r="J1670" s="104" t="s">
        <v>603</v>
      </c>
      <c r="K1670" s="5" t="s">
        <v>55</v>
      </c>
      <c r="L1670" s="15"/>
      <c r="M1670" s="206">
        <v>30.101335039975911</v>
      </c>
      <c r="N1670" s="73"/>
      <c r="O1670" s="197">
        <f t="shared" si="421"/>
        <v>1276.2966056949788</v>
      </c>
      <c r="P1670" s="174">
        <v>1.25</v>
      </c>
      <c r="Q1670" s="174">
        <f t="shared" si="419"/>
        <v>30.101335039975915</v>
      </c>
      <c r="R1670" s="173">
        <f t="shared" si="416"/>
        <v>1595.3707571187235</v>
      </c>
      <c r="S1670" s="173">
        <f t="shared" si="420"/>
        <v>319.07415142374475</v>
      </c>
      <c r="T1670" s="111"/>
      <c r="U1670" s="32">
        <f t="shared" si="418"/>
        <v>0</v>
      </c>
      <c r="V1670" s="280">
        <v>50</v>
      </c>
      <c r="W1670" s="137"/>
      <c r="X1670" s="215"/>
      <c r="Y1670" s="20">
        <v>46935</v>
      </c>
      <c r="Z1670" s="151"/>
    </row>
    <row r="1671" spans="1:26" s="46" customFormat="1" ht="12.75" customHeight="1">
      <c r="A1671" s="309" t="s">
        <v>2685</v>
      </c>
      <c r="B1671" s="310"/>
      <c r="C1671" s="310">
        <v>1054514</v>
      </c>
      <c r="D1671" s="272">
        <v>5901330048081</v>
      </c>
      <c r="E1671" s="272">
        <v>5901330048081</v>
      </c>
      <c r="F1671" s="318">
        <v>2106909200</v>
      </c>
      <c r="G1671" s="91" t="s">
        <v>1423</v>
      </c>
      <c r="H1671" s="8" t="s">
        <v>274</v>
      </c>
      <c r="I1671" s="304" t="s">
        <v>1439</v>
      </c>
      <c r="J1671" s="104" t="s">
        <v>486</v>
      </c>
      <c r="K1671" s="5"/>
      <c r="L1671" s="15"/>
      <c r="M1671" s="206">
        <v>14.186679717462816</v>
      </c>
      <c r="N1671" s="73"/>
      <c r="O1671" s="197">
        <f t="shared" si="421"/>
        <v>601.51522002042338</v>
      </c>
      <c r="P1671" s="174">
        <v>1.35</v>
      </c>
      <c r="Q1671" s="174">
        <f t="shared" si="419"/>
        <v>15.321614094859845</v>
      </c>
      <c r="R1671" s="173">
        <f t="shared" si="416"/>
        <v>812.04554702757173</v>
      </c>
      <c r="S1671" s="173">
        <f t="shared" si="420"/>
        <v>210.53032700714834</v>
      </c>
      <c r="T1671" s="111"/>
      <c r="U1671" s="32">
        <f t="shared" si="418"/>
        <v>0</v>
      </c>
      <c r="V1671" s="280">
        <v>5</v>
      </c>
      <c r="W1671" s="137"/>
      <c r="X1671" s="215"/>
      <c r="Y1671" s="20">
        <v>46569</v>
      </c>
      <c r="Z1671" s="151"/>
    </row>
    <row r="1672" spans="1:26" s="46" customFormat="1" ht="12.75" customHeight="1">
      <c r="A1672" s="309" t="s">
        <v>2686</v>
      </c>
      <c r="B1672" s="310"/>
      <c r="C1672" s="310">
        <v>1054515</v>
      </c>
      <c r="D1672" s="272">
        <v>5901330056727</v>
      </c>
      <c r="E1672" s="272">
        <v>5901330056727</v>
      </c>
      <c r="F1672" s="318">
        <v>1806909000</v>
      </c>
      <c r="G1672" s="91" t="s">
        <v>1423</v>
      </c>
      <c r="H1672" s="8" t="s">
        <v>274</v>
      </c>
      <c r="I1672" s="304" t="s">
        <v>1461</v>
      </c>
      <c r="J1672" s="104" t="s">
        <v>481</v>
      </c>
      <c r="K1672" s="5"/>
      <c r="L1672" s="15"/>
      <c r="M1672" s="206">
        <v>24.053420422299919</v>
      </c>
      <c r="N1672" s="73"/>
      <c r="O1672" s="197">
        <f t="shared" si="421"/>
        <v>1019.8650259055166</v>
      </c>
      <c r="P1672" s="174">
        <v>1.25</v>
      </c>
      <c r="Q1672" s="174">
        <f t="shared" si="419"/>
        <v>24.053420422299922</v>
      </c>
      <c r="R1672" s="173">
        <f t="shared" si="416"/>
        <v>1274.8312823818958</v>
      </c>
      <c r="S1672" s="173">
        <f t="shared" si="420"/>
        <v>254.96625647637916</v>
      </c>
      <c r="T1672" s="111"/>
      <c r="U1672" s="32">
        <f t="shared" si="418"/>
        <v>0</v>
      </c>
      <c r="V1672" s="280">
        <v>12</v>
      </c>
      <c r="W1672" s="137"/>
      <c r="X1672" s="215"/>
      <c r="Y1672" s="20">
        <v>46508</v>
      </c>
      <c r="Z1672" s="151"/>
    </row>
    <row r="1673" spans="1:26" s="46" customFormat="1" ht="12.75" customHeight="1">
      <c r="A1673" s="309" t="s">
        <v>3408</v>
      </c>
      <c r="B1673" s="310"/>
      <c r="C1673" s="310"/>
      <c r="D1673" s="272">
        <v>5901330077586</v>
      </c>
      <c r="E1673" s="272">
        <v>5901330077586</v>
      </c>
      <c r="F1673" s="318">
        <v>2106909200</v>
      </c>
      <c r="G1673" s="91" t="s">
        <v>1423</v>
      </c>
      <c r="H1673" s="8" t="s">
        <v>274</v>
      </c>
      <c r="I1673" s="253" t="s">
        <v>3398</v>
      </c>
      <c r="J1673" s="104" t="s">
        <v>486</v>
      </c>
      <c r="K1673" s="5"/>
      <c r="L1673" s="15"/>
      <c r="M1673" s="206">
        <v>15.309863860745496</v>
      </c>
      <c r="N1673" s="73"/>
      <c r="O1673" s="197">
        <f t="shared" si="421"/>
        <v>649.13822769560909</v>
      </c>
      <c r="P1673" s="174">
        <v>1.35</v>
      </c>
      <c r="Q1673" s="174">
        <f>M1673*0.8*P1673</f>
        <v>16.534652969605137</v>
      </c>
      <c r="R1673" s="173">
        <f t="shared" si="416"/>
        <v>876.33660738907224</v>
      </c>
      <c r="S1673" s="173">
        <f>R1673-O1673</f>
        <v>227.19837969346315</v>
      </c>
      <c r="T1673" s="111"/>
      <c r="U1673" s="32">
        <f t="shared" si="418"/>
        <v>0</v>
      </c>
      <c r="V1673" s="280">
        <v>21</v>
      </c>
      <c r="W1673" s="137"/>
      <c r="X1673" s="215"/>
      <c r="Y1673" s="20">
        <v>46600</v>
      </c>
      <c r="Z1673" s="151"/>
    </row>
    <row r="1674" spans="1:26" s="46" customFormat="1" ht="12.75" customHeight="1">
      <c r="A1674" s="309" t="s">
        <v>3409</v>
      </c>
      <c r="B1674" s="310"/>
      <c r="C1674" s="310"/>
      <c r="D1674" s="272">
        <v>5901330049668</v>
      </c>
      <c r="E1674" s="272">
        <v>5901330049668</v>
      </c>
      <c r="F1674" s="318">
        <v>2106909200</v>
      </c>
      <c r="G1674" s="91" t="s">
        <v>1423</v>
      </c>
      <c r="H1674" s="8" t="s">
        <v>274</v>
      </c>
      <c r="I1674" s="253" t="s">
        <v>3399</v>
      </c>
      <c r="J1674" s="104" t="s">
        <v>483</v>
      </c>
      <c r="K1674" s="5"/>
      <c r="L1674" s="15"/>
      <c r="M1674" s="206">
        <v>15.309863860745496</v>
      </c>
      <c r="N1674" s="73"/>
      <c r="O1674" s="197">
        <f t="shared" si="421"/>
        <v>649.13822769560909</v>
      </c>
      <c r="P1674" s="174">
        <v>1.35</v>
      </c>
      <c r="Q1674" s="174">
        <f>M1674*0.8*P1674</f>
        <v>16.534652969605137</v>
      </c>
      <c r="R1674" s="173">
        <f t="shared" si="416"/>
        <v>876.33660738907224</v>
      </c>
      <c r="S1674" s="173">
        <f>R1674-O1674</f>
        <v>227.19837969346315</v>
      </c>
      <c r="T1674" s="111"/>
      <c r="U1674" s="32">
        <f t="shared" si="418"/>
        <v>0</v>
      </c>
      <c r="V1674" s="280">
        <v>8</v>
      </c>
      <c r="W1674" s="137"/>
      <c r="X1674" s="215"/>
      <c r="Y1674" s="20">
        <v>47058</v>
      </c>
      <c r="Z1674" s="151"/>
    </row>
    <row r="1675" spans="1:26" s="46" customFormat="1" ht="12.75" customHeight="1">
      <c r="A1675" s="309" t="s">
        <v>3410</v>
      </c>
      <c r="B1675" s="310"/>
      <c r="C1675" s="310"/>
      <c r="D1675" s="272">
        <v>5901330056994</v>
      </c>
      <c r="E1675" s="272">
        <v>5901330056994</v>
      </c>
      <c r="F1675" s="318">
        <v>2106909200</v>
      </c>
      <c r="G1675" s="91" t="s">
        <v>1423</v>
      </c>
      <c r="H1675" s="8" t="s">
        <v>274</v>
      </c>
      <c r="I1675" s="253" t="s">
        <v>3400</v>
      </c>
      <c r="J1675" s="104" t="s">
        <v>3326</v>
      </c>
      <c r="K1675" s="5" t="s">
        <v>78</v>
      </c>
      <c r="L1675" s="15"/>
      <c r="M1675" s="206">
        <v>7.8450092469282779</v>
      </c>
      <c r="N1675" s="73"/>
      <c r="O1675" s="197">
        <f t="shared" si="421"/>
        <v>332.628392069759</v>
      </c>
      <c r="P1675" s="174">
        <v>1.6</v>
      </c>
      <c r="Q1675" s="174">
        <f>M1675*0.8*P1675</f>
        <v>10.041611836068197</v>
      </c>
      <c r="R1675" s="173">
        <f t="shared" si="416"/>
        <v>532.20542731161447</v>
      </c>
      <c r="S1675" s="173">
        <f>R1675-O1675</f>
        <v>199.57703524185547</v>
      </c>
      <c r="T1675" s="111"/>
      <c r="U1675" s="32">
        <f t="shared" si="418"/>
        <v>0</v>
      </c>
      <c r="V1675" s="280">
        <v>23</v>
      </c>
      <c r="W1675" s="137"/>
      <c r="X1675" s="215"/>
      <c r="Y1675" s="20">
        <v>46784</v>
      </c>
      <c r="Z1675" s="151"/>
    </row>
    <row r="1676" spans="1:26" s="46" customFormat="1" ht="12.75" customHeight="1">
      <c r="A1676" s="309" t="s">
        <v>2687</v>
      </c>
      <c r="B1676" s="310"/>
      <c r="C1676" s="310">
        <v>1054516</v>
      </c>
      <c r="D1676" s="272">
        <v>5901330039638</v>
      </c>
      <c r="E1676" s="272">
        <v>5901330039638</v>
      </c>
      <c r="F1676" s="318">
        <v>2106909200</v>
      </c>
      <c r="G1676" s="91" t="s">
        <v>1423</v>
      </c>
      <c r="H1676" s="8" t="s">
        <v>274</v>
      </c>
      <c r="I1676" s="304" t="s">
        <v>1480</v>
      </c>
      <c r="J1676" s="104" t="s">
        <v>480</v>
      </c>
      <c r="K1676" s="5"/>
      <c r="L1676" s="15"/>
      <c r="M1676" s="206">
        <v>20.632028724300362</v>
      </c>
      <c r="N1676" s="73"/>
      <c r="O1676" s="197">
        <f t="shared" si="421"/>
        <v>874.79801791033537</v>
      </c>
      <c r="P1676" s="174">
        <v>1.25</v>
      </c>
      <c r="Q1676" s="174">
        <f t="shared" si="419"/>
        <v>20.632028724300362</v>
      </c>
      <c r="R1676" s="173">
        <f t="shared" si="416"/>
        <v>1093.4975223879192</v>
      </c>
      <c r="S1676" s="173">
        <f t="shared" si="420"/>
        <v>218.69950447758379</v>
      </c>
      <c r="T1676" s="111"/>
      <c r="U1676" s="32">
        <f t="shared" si="418"/>
        <v>0</v>
      </c>
      <c r="V1676" s="280">
        <v>4</v>
      </c>
      <c r="W1676" s="137"/>
      <c r="X1676" s="215"/>
      <c r="Y1676" s="20">
        <v>46631</v>
      </c>
      <c r="Z1676" s="151"/>
    </row>
    <row r="1677" spans="1:26" s="46" customFormat="1" ht="12.75" customHeight="1">
      <c r="A1677" s="309" t="s">
        <v>3411</v>
      </c>
      <c r="B1677" s="310"/>
      <c r="C1677" s="310"/>
      <c r="D1677" s="272">
        <v>5901330046230</v>
      </c>
      <c r="E1677" s="272">
        <v>5901330046230</v>
      </c>
      <c r="F1677" s="318">
        <v>2106909200</v>
      </c>
      <c r="G1677" s="91" t="s">
        <v>1423</v>
      </c>
      <c r="H1677" s="8" t="s">
        <v>788</v>
      </c>
      <c r="I1677" s="58" t="s">
        <v>3358</v>
      </c>
      <c r="J1677" s="104" t="s">
        <v>3326</v>
      </c>
      <c r="K1677" s="5" t="s">
        <v>78</v>
      </c>
      <c r="L1677" s="15"/>
      <c r="M1677" s="206">
        <v>7.4130153456657091</v>
      </c>
      <c r="N1677" s="73"/>
      <c r="O1677" s="197">
        <f t="shared" si="421"/>
        <v>314.31185065622611</v>
      </c>
      <c r="P1677" s="174">
        <v>1.6</v>
      </c>
      <c r="Q1677" s="174">
        <f>M1677*0.8*P1677</f>
        <v>9.4886596424521095</v>
      </c>
      <c r="R1677" s="173">
        <f t="shared" ref="R1677:R1701" si="422">Q1677*53</f>
        <v>502.89896104996183</v>
      </c>
      <c r="S1677" s="173">
        <f>R1677-O1677</f>
        <v>188.58711039373571</v>
      </c>
      <c r="T1677" s="111"/>
      <c r="U1677" s="32">
        <f t="shared" si="418"/>
        <v>0</v>
      </c>
      <c r="V1677" s="280">
        <v>25</v>
      </c>
      <c r="W1677" s="137"/>
      <c r="X1677" s="215"/>
      <c r="Y1677" s="20">
        <v>46419</v>
      </c>
      <c r="Z1677" s="151"/>
    </row>
    <row r="1678" spans="1:26" s="46" customFormat="1" ht="12.75" customHeight="1">
      <c r="A1678" s="369" t="s">
        <v>4104</v>
      </c>
      <c r="B1678" s="370"/>
      <c r="C1678" s="370">
        <v>1054522</v>
      </c>
      <c r="D1678" s="272">
        <v>5901330049422</v>
      </c>
      <c r="E1678" s="272">
        <v>5901330049422</v>
      </c>
      <c r="F1678" s="371">
        <v>2106909200</v>
      </c>
      <c r="G1678" s="91" t="s">
        <v>1423</v>
      </c>
      <c r="H1678" s="8" t="s">
        <v>788</v>
      </c>
      <c r="I1678" s="305" t="s">
        <v>4105</v>
      </c>
      <c r="J1678" s="104" t="s">
        <v>591</v>
      </c>
      <c r="K1678" s="5" t="s">
        <v>78</v>
      </c>
      <c r="L1678" s="15"/>
      <c r="M1678" s="206">
        <v>40.59014696263111</v>
      </c>
      <c r="N1678" s="289"/>
      <c r="O1678" s="197">
        <f>(M1678+M1678*N1678)*$Y$3*(1-$Y$2/100)</f>
        <v>1721.0222312155593</v>
      </c>
      <c r="P1678" s="174">
        <v>1.2</v>
      </c>
      <c r="Q1678" s="174">
        <f>M1678*0.8*P1678</f>
        <v>38.966541084125872</v>
      </c>
      <c r="R1678" s="173">
        <f>Q1678*53</f>
        <v>2065.226677458671</v>
      </c>
      <c r="S1678" s="173">
        <f>R1678-O1678</f>
        <v>344.20444624311176</v>
      </c>
      <c r="T1678" s="111"/>
      <c r="U1678" s="32">
        <f>O1678*T1678</f>
        <v>0</v>
      </c>
      <c r="V1678" s="111"/>
      <c r="W1678" s="137"/>
      <c r="X1678" s="215"/>
      <c r="Y1678" s="20"/>
      <c r="Z1678" s="151"/>
    </row>
    <row r="1679" spans="1:26" s="46" customFormat="1" ht="12.75" customHeight="1">
      <c r="A1679" s="309" t="s">
        <v>2688</v>
      </c>
      <c r="B1679" s="310"/>
      <c r="C1679" s="310">
        <v>1054519</v>
      </c>
      <c r="D1679" s="272">
        <v>5901330024504</v>
      </c>
      <c r="E1679" s="272">
        <v>5901330024504</v>
      </c>
      <c r="F1679" s="318">
        <v>2106905900</v>
      </c>
      <c r="G1679" s="91" t="s">
        <v>1423</v>
      </c>
      <c r="H1679" s="8" t="s">
        <v>788</v>
      </c>
      <c r="I1679" s="305" t="s">
        <v>1486</v>
      </c>
      <c r="J1679" s="104" t="s">
        <v>1487</v>
      </c>
      <c r="K1679" s="5" t="s">
        <v>125</v>
      </c>
      <c r="L1679" s="15"/>
      <c r="M1679" s="206">
        <v>1.7076464802849844</v>
      </c>
      <c r="N1679" s="73"/>
      <c r="O1679" s="197">
        <f t="shared" si="421"/>
        <v>72.404210764083345</v>
      </c>
      <c r="P1679" s="174">
        <v>1.4</v>
      </c>
      <c r="Q1679" s="174">
        <f t="shared" si="419"/>
        <v>1.9125640579191825</v>
      </c>
      <c r="R1679" s="173">
        <f t="shared" si="422"/>
        <v>101.36589506971667</v>
      </c>
      <c r="S1679" s="173">
        <f t="shared" si="420"/>
        <v>28.961684305633327</v>
      </c>
      <c r="T1679" s="111"/>
      <c r="U1679" s="32">
        <f t="shared" si="418"/>
        <v>0</v>
      </c>
      <c r="V1679" s="280" t="s">
        <v>4119</v>
      </c>
      <c r="W1679" s="136" t="s">
        <v>251</v>
      </c>
      <c r="X1679" s="215"/>
      <c r="Y1679" s="20">
        <v>46539</v>
      </c>
      <c r="Z1679" s="151"/>
    </row>
    <row r="1680" spans="1:26" s="46" customFormat="1" ht="12.75" customHeight="1">
      <c r="A1680" s="309" t="s">
        <v>2689</v>
      </c>
      <c r="B1680" s="310"/>
      <c r="C1680" s="310">
        <v>1054520</v>
      </c>
      <c r="D1680" s="272">
        <v>5901330024528</v>
      </c>
      <c r="E1680" s="272">
        <v>5901330024528</v>
      </c>
      <c r="F1680" s="318">
        <v>2106905900</v>
      </c>
      <c r="G1680" s="91" t="s">
        <v>1423</v>
      </c>
      <c r="H1680" s="8" t="s">
        <v>788</v>
      </c>
      <c r="I1680" s="305" t="s">
        <v>1486</v>
      </c>
      <c r="J1680" s="104" t="s">
        <v>1487</v>
      </c>
      <c r="K1680" s="5" t="s">
        <v>78</v>
      </c>
      <c r="L1680" s="15"/>
      <c r="M1680" s="206">
        <v>1.7076464802849844</v>
      </c>
      <c r="N1680" s="73"/>
      <c r="O1680" s="197">
        <f t="shared" si="421"/>
        <v>72.404210764083345</v>
      </c>
      <c r="P1680" s="174">
        <v>1.4</v>
      </c>
      <c r="Q1680" s="174">
        <f t="shared" si="419"/>
        <v>1.9125640579191825</v>
      </c>
      <c r="R1680" s="173">
        <f t="shared" si="422"/>
        <v>101.36589506971667</v>
      </c>
      <c r="S1680" s="173">
        <f t="shared" si="420"/>
        <v>28.961684305633327</v>
      </c>
      <c r="T1680" s="111"/>
      <c r="U1680" s="32">
        <f t="shared" si="418"/>
        <v>0</v>
      </c>
      <c r="V1680" s="280" t="s">
        <v>4119</v>
      </c>
      <c r="W1680" s="136" t="s">
        <v>251</v>
      </c>
      <c r="X1680" s="215"/>
      <c r="Y1680" s="20">
        <v>46539</v>
      </c>
      <c r="Z1680" s="151"/>
    </row>
    <row r="1681" spans="1:26" s="46" customFormat="1" ht="12.75" customHeight="1">
      <c r="A1681" s="309" t="s">
        <v>2690</v>
      </c>
      <c r="B1681" s="310"/>
      <c r="C1681" s="310">
        <v>1054524</v>
      </c>
      <c r="D1681" s="272">
        <v>5901330084232</v>
      </c>
      <c r="E1681" s="272">
        <v>5901330084232</v>
      </c>
      <c r="F1681" s="318">
        <v>2106905900</v>
      </c>
      <c r="G1681" s="91" t="s">
        <v>1423</v>
      </c>
      <c r="H1681" s="8" t="s">
        <v>788</v>
      </c>
      <c r="I1681" s="305" t="s">
        <v>1488</v>
      </c>
      <c r="J1681" s="104" t="s">
        <v>1487</v>
      </c>
      <c r="K1681" s="5" t="s">
        <v>78</v>
      </c>
      <c r="L1681" s="15"/>
      <c r="M1681" s="206">
        <v>1.6009185752671731</v>
      </c>
      <c r="N1681" s="73"/>
      <c r="O1681" s="197">
        <f t="shared" si="421"/>
        <v>67.878947591328142</v>
      </c>
      <c r="P1681" s="174">
        <v>1.4</v>
      </c>
      <c r="Q1681" s="174">
        <f t="shared" si="419"/>
        <v>1.7930288042992337</v>
      </c>
      <c r="R1681" s="173">
        <f t="shared" si="422"/>
        <v>95.030526627859388</v>
      </c>
      <c r="S1681" s="173">
        <f t="shared" si="420"/>
        <v>27.151579036531245</v>
      </c>
      <c r="T1681" s="111"/>
      <c r="U1681" s="32">
        <f t="shared" si="418"/>
        <v>0</v>
      </c>
      <c r="V1681" s="280"/>
      <c r="W1681" s="133" t="s">
        <v>249</v>
      </c>
      <c r="X1681" s="215"/>
      <c r="Y1681" s="294"/>
      <c r="Z1681" s="151"/>
    </row>
    <row r="1682" spans="1:26" s="46" customFormat="1" ht="12.75" customHeight="1">
      <c r="A1682" s="309" t="s">
        <v>3412</v>
      </c>
      <c r="B1682" s="310"/>
      <c r="C1682" s="310"/>
      <c r="D1682" s="272">
        <v>5901330027208</v>
      </c>
      <c r="E1682" s="272">
        <v>5901330027208</v>
      </c>
      <c r="F1682" s="318">
        <v>2106909200</v>
      </c>
      <c r="G1682" s="91" t="s">
        <v>1423</v>
      </c>
      <c r="H1682" s="8" t="s">
        <v>788</v>
      </c>
      <c r="I1682" s="58" t="s">
        <v>3390</v>
      </c>
      <c r="J1682" s="104" t="s">
        <v>486</v>
      </c>
      <c r="K1682" s="5"/>
      <c r="L1682" s="15"/>
      <c r="M1682" s="206">
        <v>20.666588236401374</v>
      </c>
      <c r="N1682" s="73"/>
      <c r="O1682" s="197">
        <f t="shared" si="421"/>
        <v>876.26334122341837</v>
      </c>
      <c r="P1682" s="174">
        <v>1.25</v>
      </c>
      <c r="Q1682" s="174">
        <f>M1682*0.8*P1682</f>
        <v>20.666588236401374</v>
      </c>
      <c r="R1682" s="173">
        <f t="shared" si="422"/>
        <v>1095.3291765292729</v>
      </c>
      <c r="S1682" s="173">
        <f>R1682-O1682</f>
        <v>219.06583530585453</v>
      </c>
      <c r="T1682" s="111"/>
      <c r="U1682" s="32">
        <f t="shared" ref="U1682:U1704" si="423">O1682*T1682</f>
        <v>0</v>
      </c>
      <c r="V1682" s="280">
        <v>23</v>
      </c>
      <c r="W1682" s="137"/>
      <c r="X1682" s="215"/>
      <c r="Y1682" s="20">
        <v>46508</v>
      </c>
      <c r="Z1682" s="151"/>
    </row>
    <row r="1683" spans="1:26" s="46" customFormat="1" ht="12.75" customHeight="1">
      <c r="A1683" s="369" t="s">
        <v>4106</v>
      </c>
      <c r="B1683" s="370"/>
      <c r="C1683" s="370">
        <v>1054530</v>
      </c>
      <c r="D1683" s="272">
        <v>5901330062872</v>
      </c>
      <c r="E1683" s="272">
        <v>5901330062872</v>
      </c>
      <c r="F1683" s="371">
        <v>2106909200</v>
      </c>
      <c r="G1683" s="91" t="s">
        <v>1423</v>
      </c>
      <c r="H1683" s="8" t="s">
        <v>238</v>
      </c>
      <c r="I1683" s="252" t="s">
        <v>4107</v>
      </c>
      <c r="J1683" s="104" t="s">
        <v>4108</v>
      </c>
      <c r="K1683" s="5" t="s">
        <v>78</v>
      </c>
      <c r="L1683" s="15"/>
      <c r="M1683" s="206">
        <v>23.362230180279806</v>
      </c>
      <c r="N1683" s="73"/>
      <c r="O1683" s="197">
        <f>(M1683+M1683*N1683)*$Y$3*(1-$Y$2/100)</f>
        <v>990.55855964386376</v>
      </c>
      <c r="P1683" s="174">
        <v>1.25</v>
      </c>
      <c r="Q1683" s="174">
        <f>M1683*0.8*P1683</f>
        <v>23.362230180279809</v>
      </c>
      <c r="R1683" s="173">
        <f>Q1683*53</f>
        <v>1238.1981995548299</v>
      </c>
      <c r="S1683" s="173">
        <f>R1683-O1683</f>
        <v>247.63963991096614</v>
      </c>
      <c r="T1683" s="111"/>
      <c r="U1683" s="32">
        <f>O1683*T1683</f>
        <v>0</v>
      </c>
      <c r="V1683" s="111">
        <v>1</v>
      </c>
      <c r="W1683" s="137"/>
      <c r="X1683" s="215"/>
      <c r="Y1683" s="20">
        <v>47027</v>
      </c>
      <c r="Z1683" s="151"/>
    </row>
    <row r="1684" spans="1:26" s="46" customFormat="1" ht="12.75" customHeight="1">
      <c r="A1684" s="309" t="s">
        <v>2691</v>
      </c>
      <c r="B1684" s="310"/>
      <c r="C1684" s="310">
        <v>1054526</v>
      </c>
      <c r="D1684" s="272">
        <v>5901330082382</v>
      </c>
      <c r="E1684" s="272">
        <v>5901330082382</v>
      </c>
      <c r="F1684" s="318">
        <v>2106909200</v>
      </c>
      <c r="G1684" s="91" t="s">
        <v>1423</v>
      </c>
      <c r="H1684" s="8" t="s">
        <v>238</v>
      </c>
      <c r="I1684" s="252" t="s">
        <v>1427</v>
      </c>
      <c r="J1684" s="104" t="s">
        <v>1428</v>
      </c>
      <c r="K1684" s="5" t="s">
        <v>94</v>
      </c>
      <c r="L1684" s="15"/>
      <c r="M1684" s="206">
        <v>16.640405076634217</v>
      </c>
      <c r="N1684" s="73"/>
      <c r="O1684" s="197">
        <f t="shared" si="421"/>
        <v>705.5531752492908</v>
      </c>
      <c r="P1684" s="174">
        <v>1.3</v>
      </c>
      <c r="Q1684" s="174">
        <f t="shared" si="402"/>
        <v>17.306021279699586</v>
      </c>
      <c r="R1684" s="173">
        <f t="shared" si="422"/>
        <v>917.21912782407799</v>
      </c>
      <c r="S1684" s="173">
        <f t="shared" si="391"/>
        <v>211.66595257478718</v>
      </c>
      <c r="T1684" s="111"/>
      <c r="U1684" s="32">
        <f t="shared" si="423"/>
        <v>0</v>
      </c>
      <c r="V1684" s="280">
        <v>3</v>
      </c>
      <c r="W1684" s="137"/>
      <c r="X1684" s="215"/>
      <c r="Y1684" s="20">
        <v>46784</v>
      </c>
      <c r="Z1684" s="151"/>
    </row>
    <row r="1685" spans="1:26" s="46" customFormat="1" ht="12.75" customHeight="1">
      <c r="A1685" s="309" t="s">
        <v>2692</v>
      </c>
      <c r="B1685" s="310"/>
      <c r="C1685" s="310">
        <v>1054531</v>
      </c>
      <c r="D1685" s="272">
        <v>5901330043918</v>
      </c>
      <c r="E1685" s="272">
        <v>5901330043918</v>
      </c>
      <c r="F1685" s="318">
        <v>2106909200</v>
      </c>
      <c r="G1685" s="91" t="s">
        <v>1423</v>
      </c>
      <c r="H1685" s="8" t="s">
        <v>238</v>
      </c>
      <c r="I1685" s="298" t="s">
        <v>1449</v>
      </c>
      <c r="J1685" s="104" t="s">
        <v>492</v>
      </c>
      <c r="K1685" s="5"/>
      <c r="L1685" s="15"/>
      <c r="M1685" s="206">
        <v>48.089561088549338</v>
      </c>
      <c r="N1685" s="73"/>
      <c r="O1685" s="197">
        <f t="shared" si="421"/>
        <v>2038.997390154492</v>
      </c>
      <c r="P1685" s="174">
        <v>1.2</v>
      </c>
      <c r="Q1685" s="174">
        <f t="shared" ref="Q1685:Q1699" si="424">M1685*0.8*P1685</f>
        <v>46.165978645007364</v>
      </c>
      <c r="R1685" s="173">
        <f t="shared" si="422"/>
        <v>2446.7968681853904</v>
      </c>
      <c r="S1685" s="173">
        <f t="shared" ref="S1685:S1699" si="425">R1685-O1685</f>
        <v>407.7994780308984</v>
      </c>
      <c r="T1685" s="111"/>
      <c r="U1685" s="32">
        <f t="shared" si="423"/>
        <v>0</v>
      </c>
      <c r="V1685" s="280">
        <v>2</v>
      </c>
      <c r="W1685" s="137"/>
      <c r="X1685" s="215"/>
      <c r="Y1685" s="20">
        <v>47058</v>
      </c>
      <c r="Z1685" s="151"/>
    </row>
    <row r="1686" spans="1:26" s="46" customFormat="1" ht="12.75" customHeight="1">
      <c r="A1686" s="309" t="s">
        <v>2693</v>
      </c>
      <c r="B1686" s="310"/>
      <c r="C1686" s="310">
        <v>1054532</v>
      </c>
      <c r="D1686" s="272">
        <v>5901330057946</v>
      </c>
      <c r="E1686" s="272">
        <v>5901330057946</v>
      </c>
      <c r="F1686" s="318">
        <v>2106909200</v>
      </c>
      <c r="G1686" s="91" t="s">
        <v>1423</v>
      </c>
      <c r="H1686" s="8" t="s">
        <v>158</v>
      </c>
      <c r="I1686" s="252" t="s">
        <v>1430</v>
      </c>
      <c r="J1686" s="104" t="s">
        <v>595</v>
      </c>
      <c r="K1686" s="5" t="s">
        <v>66</v>
      </c>
      <c r="L1686" s="15"/>
      <c r="M1686" s="206">
        <v>12.441424356362027</v>
      </c>
      <c r="N1686" s="73"/>
      <c r="O1686" s="197">
        <f t="shared" si="421"/>
        <v>527.51639270974999</v>
      </c>
      <c r="P1686" s="174">
        <v>1.35</v>
      </c>
      <c r="Q1686" s="174">
        <f t="shared" si="424"/>
        <v>13.436738304870991</v>
      </c>
      <c r="R1686" s="173">
        <f t="shared" si="422"/>
        <v>712.14713015816255</v>
      </c>
      <c r="S1686" s="173">
        <f t="shared" si="425"/>
        <v>184.63073744841256</v>
      </c>
      <c r="T1686" s="111"/>
      <c r="U1686" s="32">
        <f t="shared" si="423"/>
        <v>0</v>
      </c>
      <c r="V1686" s="280">
        <v>7</v>
      </c>
      <c r="W1686" s="137"/>
      <c r="X1686" s="215"/>
      <c r="Y1686" s="20">
        <v>47088</v>
      </c>
      <c r="Z1686" s="151"/>
    </row>
    <row r="1687" spans="1:26" s="46" customFormat="1" ht="12.75" customHeight="1">
      <c r="A1687" s="309" t="s">
        <v>2694</v>
      </c>
      <c r="B1687" s="310"/>
      <c r="C1687" s="310">
        <v>1054534</v>
      </c>
      <c r="D1687" s="272">
        <v>5901330057984</v>
      </c>
      <c r="E1687" s="272">
        <v>5901330057984</v>
      </c>
      <c r="F1687" s="318">
        <v>2106909200</v>
      </c>
      <c r="G1687" s="91" t="s">
        <v>1423</v>
      </c>
      <c r="H1687" s="8" t="s">
        <v>158</v>
      </c>
      <c r="I1687" s="252" t="s">
        <v>1430</v>
      </c>
      <c r="J1687" s="104" t="s">
        <v>595</v>
      </c>
      <c r="K1687" s="5" t="s">
        <v>1035</v>
      </c>
      <c r="L1687" s="15"/>
      <c r="M1687" s="206">
        <v>12.441424356362027</v>
      </c>
      <c r="N1687" s="73"/>
      <c r="O1687" s="197">
        <f t="shared" si="421"/>
        <v>527.51639270974999</v>
      </c>
      <c r="P1687" s="174">
        <v>1.35</v>
      </c>
      <c r="Q1687" s="174">
        <f t="shared" si="424"/>
        <v>13.436738304870991</v>
      </c>
      <c r="R1687" s="173">
        <f t="shared" si="422"/>
        <v>712.14713015816255</v>
      </c>
      <c r="S1687" s="173">
        <f t="shared" si="425"/>
        <v>184.63073744841256</v>
      </c>
      <c r="T1687" s="111"/>
      <c r="U1687" s="32">
        <f t="shared" si="423"/>
        <v>0</v>
      </c>
      <c r="V1687" s="280">
        <v>8</v>
      </c>
      <c r="W1687" s="137"/>
      <c r="X1687" s="215"/>
      <c r="Y1687" s="20">
        <v>46966</v>
      </c>
      <c r="Z1687" s="151"/>
    </row>
    <row r="1688" spans="1:26" s="46" customFormat="1" ht="12.75" customHeight="1">
      <c r="A1688" s="309" t="s">
        <v>2695</v>
      </c>
      <c r="B1688" s="310"/>
      <c r="C1688" s="310">
        <v>1054535</v>
      </c>
      <c r="D1688" s="272">
        <v>5901330057960</v>
      </c>
      <c r="E1688" s="272">
        <v>5901330057960</v>
      </c>
      <c r="F1688" s="318">
        <v>2106909200</v>
      </c>
      <c r="G1688" s="91" t="s">
        <v>1423</v>
      </c>
      <c r="H1688" s="8" t="s">
        <v>158</v>
      </c>
      <c r="I1688" s="252" t="s">
        <v>1430</v>
      </c>
      <c r="J1688" s="104" t="s">
        <v>595</v>
      </c>
      <c r="K1688" s="5" t="s">
        <v>8</v>
      </c>
      <c r="L1688" s="15"/>
      <c r="M1688" s="206">
        <v>12.441424356362027</v>
      </c>
      <c r="N1688" s="73"/>
      <c r="O1688" s="197">
        <f t="shared" si="421"/>
        <v>527.51639270974999</v>
      </c>
      <c r="P1688" s="174">
        <v>1.35</v>
      </c>
      <c r="Q1688" s="174">
        <f t="shared" si="424"/>
        <v>13.436738304870991</v>
      </c>
      <c r="R1688" s="173">
        <f t="shared" si="422"/>
        <v>712.14713015816255</v>
      </c>
      <c r="S1688" s="173">
        <f t="shared" si="425"/>
        <v>184.63073744841256</v>
      </c>
      <c r="T1688" s="111"/>
      <c r="U1688" s="32">
        <f t="shared" si="423"/>
        <v>0</v>
      </c>
      <c r="V1688" s="280">
        <v>8</v>
      </c>
      <c r="W1688" s="137"/>
      <c r="X1688" s="215"/>
      <c r="Y1688" s="20">
        <v>46784</v>
      </c>
      <c r="Z1688" s="151"/>
    </row>
    <row r="1689" spans="1:26" s="46" customFormat="1" ht="12.75" customHeight="1">
      <c r="A1689" s="309" t="s">
        <v>2696</v>
      </c>
      <c r="B1689" s="310"/>
      <c r="C1689" s="310">
        <v>1054537</v>
      </c>
      <c r="D1689" s="272">
        <v>5901330057922</v>
      </c>
      <c r="E1689" s="272">
        <v>5901330057922</v>
      </c>
      <c r="F1689" s="318">
        <v>2106909200</v>
      </c>
      <c r="G1689" s="91" t="s">
        <v>1423</v>
      </c>
      <c r="H1689" s="8" t="s">
        <v>158</v>
      </c>
      <c r="I1689" s="252" t="s">
        <v>1430</v>
      </c>
      <c r="J1689" s="104" t="s">
        <v>603</v>
      </c>
      <c r="K1689" s="5" t="s">
        <v>1035</v>
      </c>
      <c r="L1689" s="15"/>
      <c r="M1689" s="206">
        <v>30.429650404935462</v>
      </c>
      <c r="N1689" s="73"/>
      <c r="O1689" s="197">
        <f t="shared" si="421"/>
        <v>1290.2171771692638</v>
      </c>
      <c r="P1689" s="174">
        <v>1.25</v>
      </c>
      <c r="Q1689" s="174">
        <f t="shared" si="424"/>
        <v>30.429650404935465</v>
      </c>
      <c r="R1689" s="173">
        <f t="shared" si="422"/>
        <v>1612.7714714615797</v>
      </c>
      <c r="S1689" s="173">
        <f t="shared" si="425"/>
        <v>322.55429429231594</v>
      </c>
      <c r="T1689" s="111"/>
      <c r="U1689" s="32">
        <f t="shared" si="423"/>
        <v>0</v>
      </c>
      <c r="V1689" s="280">
        <v>1</v>
      </c>
      <c r="W1689" s="137"/>
      <c r="X1689" s="215"/>
      <c r="Y1689" s="20">
        <v>46784</v>
      </c>
      <c r="Z1689" s="151"/>
    </row>
    <row r="1690" spans="1:26" s="46" customFormat="1" ht="12.75" customHeight="1">
      <c r="A1690" s="309" t="s">
        <v>2697</v>
      </c>
      <c r="B1690" s="310"/>
      <c r="C1690" s="310">
        <v>1054538</v>
      </c>
      <c r="D1690" s="272">
        <v>5901330057908</v>
      </c>
      <c r="E1690" s="272">
        <v>5901330057908</v>
      </c>
      <c r="F1690" s="318">
        <v>2106909200</v>
      </c>
      <c r="G1690" s="91" t="s">
        <v>1423</v>
      </c>
      <c r="H1690" s="8" t="s">
        <v>158</v>
      </c>
      <c r="I1690" s="252" t="s">
        <v>1430</v>
      </c>
      <c r="J1690" s="104" t="s">
        <v>603</v>
      </c>
      <c r="K1690" s="5" t="s">
        <v>8</v>
      </c>
      <c r="L1690" s="15"/>
      <c r="M1690" s="206">
        <v>30.429650404935462</v>
      </c>
      <c r="N1690" s="73"/>
      <c r="O1690" s="197">
        <f t="shared" si="421"/>
        <v>1290.2171771692638</v>
      </c>
      <c r="P1690" s="174">
        <v>1.25</v>
      </c>
      <c r="Q1690" s="174">
        <f t="shared" si="424"/>
        <v>30.429650404935465</v>
      </c>
      <c r="R1690" s="173">
        <f t="shared" si="422"/>
        <v>1612.7714714615797</v>
      </c>
      <c r="S1690" s="173">
        <f t="shared" si="425"/>
        <v>322.55429429231594</v>
      </c>
      <c r="T1690" s="111"/>
      <c r="U1690" s="32">
        <f t="shared" si="423"/>
        <v>0</v>
      </c>
      <c r="V1690" s="280">
        <v>1</v>
      </c>
      <c r="W1690" s="137"/>
      <c r="X1690" s="215"/>
      <c r="Y1690" s="20">
        <v>46966</v>
      </c>
      <c r="Z1690" s="151"/>
    </row>
    <row r="1691" spans="1:26" s="46" customFormat="1" ht="12.75" customHeight="1">
      <c r="A1691" s="309" t="s">
        <v>2698</v>
      </c>
      <c r="B1691" s="310"/>
      <c r="C1691" s="310">
        <v>1054539</v>
      </c>
      <c r="D1691" s="272">
        <v>5901330058899</v>
      </c>
      <c r="E1691" s="272">
        <v>5901330058899</v>
      </c>
      <c r="F1691" s="318">
        <v>2106909200</v>
      </c>
      <c r="G1691" s="91" t="s">
        <v>1423</v>
      </c>
      <c r="H1691" s="8" t="s">
        <v>158</v>
      </c>
      <c r="I1691" s="252" t="s">
        <v>1431</v>
      </c>
      <c r="J1691" s="104" t="s">
        <v>595</v>
      </c>
      <c r="K1691" s="5" t="s">
        <v>1426</v>
      </c>
      <c r="L1691" s="15"/>
      <c r="M1691" s="206">
        <v>13.409090695190185</v>
      </c>
      <c r="N1691" s="73"/>
      <c r="O1691" s="197">
        <f t="shared" si="421"/>
        <v>568.54544547606383</v>
      </c>
      <c r="P1691" s="174">
        <v>1.35</v>
      </c>
      <c r="Q1691" s="174">
        <f t="shared" si="424"/>
        <v>14.481817950805402</v>
      </c>
      <c r="R1691" s="173">
        <f t="shared" si="422"/>
        <v>767.53635139268636</v>
      </c>
      <c r="S1691" s="173">
        <f t="shared" si="425"/>
        <v>198.99090591662252</v>
      </c>
      <c r="T1691" s="111"/>
      <c r="U1691" s="32">
        <f t="shared" si="423"/>
        <v>0</v>
      </c>
      <c r="V1691" s="280">
        <v>13</v>
      </c>
      <c r="W1691" s="137"/>
      <c r="X1691" s="215"/>
      <c r="Y1691" s="20">
        <v>46874</v>
      </c>
      <c r="Z1691" s="151"/>
    </row>
    <row r="1692" spans="1:26" s="46" customFormat="1" ht="12.75" customHeight="1">
      <c r="A1692" s="309" t="s">
        <v>2699</v>
      </c>
      <c r="B1692" s="310"/>
      <c r="C1692" s="310">
        <v>1054540</v>
      </c>
      <c r="D1692" s="272">
        <v>5901330058875</v>
      </c>
      <c r="E1692" s="272">
        <v>5901330058875</v>
      </c>
      <c r="F1692" s="318">
        <v>2106909200</v>
      </c>
      <c r="G1692" s="91" t="s">
        <v>1423</v>
      </c>
      <c r="H1692" s="8" t="s">
        <v>158</v>
      </c>
      <c r="I1692" s="252" t="s">
        <v>1431</v>
      </c>
      <c r="J1692" s="104" t="s">
        <v>595</v>
      </c>
      <c r="K1692" s="5" t="s">
        <v>8</v>
      </c>
      <c r="L1692" s="15"/>
      <c r="M1692" s="206">
        <v>13.409090695190185</v>
      </c>
      <c r="N1692" s="73"/>
      <c r="O1692" s="197">
        <f t="shared" si="421"/>
        <v>568.54544547606383</v>
      </c>
      <c r="P1692" s="174">
        <v>1.35</v>
      </c>
      <c r="Q1692" s="174">
        <f t="shared" si="424"/>
        <v>14.481817950805402</v>
      </c>
      <c r="R1692" s="173">
        <f t="shared" si="422"/>
        <v>767.53635139268636</v>
      </c>
      <c r="S1692" s="173">
        <f t="shared" si="425"/>
        <v>198.99090591662252</v>
      </c>
      <c r="T1692" s="111"/>
      <c r="U1692" s="32">
        <f t="shared" si="423"/>
        <v>0</v>
      </c>
      <c r="V1692" s="280">
        <v>14</v>
      </c>
      <c r="W1692" s="137"/>
      <c r="X1692" s="215"/>
      <c r="Y1692" s="20">
        <v>46905</v>
      </c>
      <c r="Z1692" s="151"/>
    </row>
    <row r="1693" spans="1:26" s="46" customFormat="1" ht="12.75" customHeight="1">
      <c r="A1693" s="309" t="s">
        <v>2700</v>
      </c>
      <c r="B1693" s="310"/>
      <c r="C1693" s="310">
        <v>1054541</v>
      </c>
      <c r="D1693" s="272">
        <v>5901330080982</v>
      </c>
      <c r="E1693" s="272">
        <v>5901330080982</v>
      </c>
      <c r="F1693" s="318">
        <v>2106909200</v>
      </c>
      <c r="G1693" s="91" t="s">
        <v>1423</v>
      </c>
      <c r="H1693" s="8" t="s">
        <v>158</v>
      </c>
      <c r="I1693" s="252" t="s">
        <v>1432</v>
      </c>
      <c r="J1693" s="104" t="s">
        <v>603</v>
      </c>
      <c r="K1693" s="5" t="s">
        <v>1426</v>
      </c>
      <c r="L1693" s="15"/>
      <c r="M1693" s="206">
        <v>30.014936259723399</v>
      </c>
      <c r="N1693" s="73"/>
      <c r="O1693" s="197">
        <f t="shared" si="421"/>
        <v>1272.6332974122722</v>
      </c>
      <c r="P1693" s="174">
        <v>1.25</v>
      </c>
      <c r="Q1693" s="174">
        <f t="shared" si="424"/>
        <v>30.014936259723402</v>
      </c>
      <c r="R1693" s="173">
        <f t="shared" si="422"/>
        <v>1590.7916217653403</v>
      </c>
      <c r="S1693" s="173">
        <f t="shared" si="425"/>
        <v>318.15832435306811</v>
      </c>
      <c r="T1693" s="111"/>
      <c r="U1693" s="32">
        <f t="shared" si="423"/>
        <v>0</v>
      </c>
      <c r="V1693" s="280">
        <v>6</v>
      </c>
      <c r="W1693" s="137"/>
      <c r="X1693" s="215"/>
      <c r="Y1693" s="20">
        <v>47058</v>
      </c>
      <c r="Z1693" s="151"/>
    </row>
    <row r="1694" spans="1:26" s="46" customFormat="1" ht="12.75" customHeight="1">
      <c r="A1694" s="309" t="s">
        <v>2701</v>
      </c>
      <c r="B1694" s="310"/>
      <c r="C1694" s="310">
        <v>1054809</v>
      </c>
      <c r="D1694" s="272">
        <v>5901330057847</v>
      </c>
      <c r="E1694" s="272">
        <v>5901330057847</v>
      </c>
      <c r="F1694" s="318">
        <v>2106909200</v>
      </c>
      <c r="G1694" s="91" t="s">
        <v>1423</v>
      </c>
      <c r="H1694" s="8" t="s">
        <v>158</v>
      </c>
      <c r="I1694" s="252" t="s">
        <v>1433</v>
      </c>
      <c r="J1694" s="104" t="s">
        <v>643</v>
      </c>
      <c r="K1694" s="5" t="s">
        <v>66</v>
      </c>
      <c r="L1694" s="15"/>
      <c r="M1694" s="206">
        <v>16.761363368987734</v>
      </c>
      <c r="N1694" s="73"/>
      <c r="O1694" s="197">
        <f t="shared" si="421"/>
        <v>710.6818068450799</v>
      </c>
      <c r="P1694" s="174">
        <v>1.3</v>
      </c>
      <c r="Q1694" s="174">
        <f t="shared" si="424"/>
        <v>17.431817903747245</v>
      </c>
      <c r="R1694" s="173">
        <f t="shared" si="422"/>
        <v>923.88634889860396</v>
      </c>
      <c r="S1694" s="173">
        <f t="shared" si="425"/>
        <v>213.20454205352405</v>
      </c>
      <c r="T1694" s="111"/>
      <c r="U1694" s="32">
        <f t="shared" si="423"/>
        <v>0</v>
      </c>
      <c r="V1694" s="280">
        <v>36</v>
      </c>
      <c r="W1694" s="137"/>
      <c r="X1694" s="215"/>
      <c r="Y1694" s="20">
        <v>46966</v>
      </c>
      <c r="Z1694" s="151"/>
    </row>
    <row r="1695" spans="1:26" s="46" customFormat="1" ht="12.75" customHeight="1">
      <c r="A1695" s="309" t="s">
        <v>2702</v>
      </c>
      <c r="B1695" s="310"/>
      <c r="C1695" s="310">
        <v>1054810</v>
      </c>
      <c r="D1695" s="272">
        <v>5901330057854</v>
      </c>
      <c r="E1695" s="272">
        <v>5901330057854</v>
      </c>
      <c r="F1695" s="318">
        <v>2106909200</v>
      </c>
      <c r="G1695" s="91" t="s">
        <v>1423</v>
      </c>
      <c r="H1695" s="8" t="s">
        <v>158</v>
      </c>
      <c r="I1695" s="252" t="s">
        <v>1433</v>
      </c>
      <c r="J1695" s="104" t="s">
        <v>643</v>
      </c>
      <c r="K1695" s="5" t="s">
        <v>1426</v>
      </c>
      <c r="L1695" s="15"/>
      <c r="M1695" s="206">
        <v>16.761363368987734</v>
      </c>
      <c r="N1695" s="73"/>
      <c r="O1695" s="197">
        <f t="shared" si="421"/>
        <v>710.6818068450799</v>
      </c>
      <c r="P1695" s="174">
        <v>1.3</v>
      </c>
      <c r="Q1695" s="174">
        <f t="shared" si="424"/>
        <v>17.431817903747245</v>
      </c>
      <c r="R1695" s="173">
        <f t="shared" si="422"/>
        <v>923.88634889860396</v>
      </c>
      <c r="S1695" s="173">
        <f t="shared" si="425"/>
        <v>213.20454205352405</v>
      </c>
      <c r="T1695" s="111"/>
      <c r="U1695" s="32">
        <f t="shared" si="423"/>
        <v>0</v>
      </c>
      <c r="V1695" s="280">
        <v>30</v>
      </c>
      <c r="W1695" s="137"/>
      <c r="X1695" s="215"/>
      <c r="Y1695" s="20">
        <v>46874</v>
      </c>
      <c r="Z1695" s="151"/>
    </row>
    <row r="1696" spans="1:26" s="46" customFormat="1" ht="12.75" customHeight="1">
      <c r="A1696" s="369" t="s">
        <v>4086</v>
      </c>
      <c r="B1696" s="370"/>
      <c r="C1696" s="370">
        <v>1054814</v>
      </c>
      <c r="D1696" s="272">
        <v>5901330061387</v>
      </c>
      <c r="E1696" s="272">
        <v>5901330061387</v>
      </c>
      <c r="F1696" s="371">
        <v>2106909200</v>
      </c>
      <c r="G1696" s="91" t="s">
        <v>1423</v>
      </c>
      <c r="H1696" s="8" t="s">
        <v>158</v>
      </c>
      <c r="I1696" s="252" t="s">
        <v>1433</v>
      </c>
      <c r="J1696" s="104" t="s">
        <v>643</v>
      </c>
      <c r="K1696" s="5" t="s">
        <v>94</v>
      </c>
      <c r="L1696" s="15"/>
      <c r="M1696" s="206">
        <v>16.761363368987734</v>
      </c>
      <c r="N1696" s="73"/>
      <c r="O1696" s="197">
        <f>(M1696+M1696*N1696)*$Y$3*(1-$Y$2/100)</f>
        <v>710.6818068450799</v>
      </c>
      <c r="P1696" s="174">
        <v>1.3</v>
      </c>
      <c r="Q1696" s="174">
        <f>M1696*0.8*P1696</f>
        <v>17.431817903747245</v>
      </c>
      <c r="R1696" s="173">
        <f>Q1696*53</f>
        <v>923.88634889860396</v>
      </c>
      <c r="S1696" s="173">
        <f>R1696-O1696</f>
        <v>213.20454205352405</v>
      </c>
      <c r="T1696" s="111"/>
      <c r="U1696" s="32">
        <f>O1696*T1696</f>
        <v>0</v>
      </c>
      <c r="V1696" s="111">
        <v>2</v>
      </c>
      <c r="W1696" s="137"/>
      <c r="X1696" s="215"/>
      <c r="Y1696" s="20">
        <v>46874</v>
      </c>
      <c r="Z1696" s="151"/>
    </row>
    <row r="1697" spans="1:26" s="46" customFormat="1" ht="12.75" customHeight="1">
      <c r="A1697" s="309" t="s">
        <v>2703</v>
      </c>
      <c r="B1697" s="310"/>
      <c r="C1697" s="310">
        <v>1054815</v>
      </c>
      <c r="D1697" s="272">
        <v>5901330057830</v>
      </c>
      <c r="E1697" s="272">
        <v>5901330057830</v>
      </c>
      <c r="F1697" s="318">
        <v>2106909200</v>
      </c>
      <c r="G1697" s="91" t="s">
        <v>1423</v>
      </c>
      <c r="H1697" s="8" t="s">
        <v>158</v>
      </c>
      <c r="I1697" s="252" t="s">
        <v>1433</v>
      </c>
      <c r="J1697" s="104" t="s">
        <v>643</v>
      </c>
      <c r="K1697" s="5" t="s">
        <v>78</v>
      </c>
      <c r="L1697" s="15"/>
      <c r="M1697" s="206">
        <v>16.761363368987734</v>
      </c>
      <c r="N1697" s="73"/>
      <c r="O1697" s="197">
        <f t="shared" si="421"/>
        <v>710.6818068450799</v>
      </c>
      <c r="P1697" s="174">
        <v>1.3</v>
      </c>
      <c r="Q1697" s="174">
        <f t="shared" si="424"/>
        <v>17.431817903747245</v>
      </c>
      <c r="R1697" s="173">
        <f t="shared" si="422"/>
        <v>923.88634889860396</v>
      </c>
      <c r="S1697" s="173">
        <f t="shared" si="425"/>
        <v>213.20454205352405</v>
      </c>
      <c r="T1697" s="111"/>
      <c r="U1697" s="32">
        <f t="shared" si="423"/>
        <v>0</v>
      </c>
      <c r="V1697" s="280">
        <v>27</v>
      </c>
      <c r="W1697" s="137"/>
      <c r="X1697" s="215"/>
      <c r="Y1697" s="20">
        <v>46966</v>
      </c>
      <c r="Z1697" s="151"/>
    </row>
    <row r="1698" spans="1:26" s="46" customFormat="1" ht="12.75" customHeight="1">
      <c r="A1698" s="309" t="s">
        <v>2704</v>
      </c>
      <c r="B1698" s="310"/>
      <c r="C1698" s="310">
        <v>1054816</v>
      </c>
      <c r="D1698" s="272">
        <v>5901330061400</v>
      </c>
      <c r="E1698" s="272">
        <v>5901330061400</v>
      </c>
      <c r="F1698" s="318">
        <v>2106909200</v>
      </c>
      <c r="G1698" s="91" t="s">
        <v>1423</v>
      </c>
      <c r="H1698" s="8" t="s">
        <v>158</v>
      </c>
      <c r="I1698" s="252" t="s">
        <v>1433</v>
      </c>
      <c r="J1698" s="104" t="s">
        <v>643</v>
      </c>
      <c r="K1698" s="5" t="s">
        <v>55</v>
      </c>
      <c r="L1698" s="15"/>
      <c r="M1698" s="206">
        <v>16.761363368987734</v>
      </c>
      <c r="N1698" s="73"/>
      <c r="O1698" s="197">
        <f t="shared" si="421"/>
        <v>710.6818068450799</v>
      </c>
      <c r="P1698" s="174">
        <v>1.3</v>
      </c>
      <c r="Q1698" s="174">
        <f t="shared" si="424"/>
        <v>17.431817903747245</v>
      </c>
      <c r="R1698" s="173">
        <f t="shared" si="422"/>
        <v>923.88634889860396</v>
      </c>
      <c r="S1698" s="173">
        <f t="shared" si="425"/>
        <v>213.20454205352405</v>
      </c>
      <c r="T1698" s="111"/>
      <c r="U1698" s="32">
        <f t="shared" si="423"/>
        <v>0</v>
      </c>
      <c r="V1698" s="280">
        <v>30</v>
      </c>
      <c r="W1698" s="137"/>
      <c r="X1698" s="215"/>
      <c r="Y1698" s="20">
        <v>46966</v>
      </c>
      <c r="Z1698" s="151"/>
    </row>
    <row r="1699" spans="1:26" s="46" customFormat="1" ht="12.75" customHeight="1">
      <c r="A1699" s="309" t="s">
        <v>2705</v>
      </c>
      <c r="B1699" s="310"/>
      <c r="C1699" s="310"/>
      <c r="D1699" s="272">
        <v>5901330022746</v>
      </c>
      <c r="E1699" s="272">
        <v>5901330022746</v>
      </c>
      <c r="F1699" s="318">
        <v>2106909200</v>
      </c>
      <c r="G1699" s="91" t="s">
        <v>1423</v>
      </c>
      <c r="H1699" s="8" t="s">
        <v>158</v>
      </c>
      <c r="I1699" s="252" t="s">
        <v>1433</v>
      </c>
      <c r="J1699" s="104" t="s">
        <v>603</v>
      </c>
      <c r="K1699" s="5" t="s">
        <v>94</v>
      </c>
      <c r="L1699" s="15"/>
      <c r="M1699" s="206">
        <v>26.230669684663273</v>
      </c>
      <c r="N1699" s="73"/>
      <c r="O1699" s="197">
        <f t="shared" si="421"/>
        <v>1112.180394629723</v>
      </c>
      <c r="P1699" s="174">
        <v>1.25</v>
      </c>
      <c r="Q1699" s="174">
        <f t="shared" si="424"/>
        <v>26.230669684663273</v>
      </c>
      <c r="R1699" s="173">
        <f t="shared" si="422"/>
        <v>1390.2254932871535</v>
      </c>
      <c r="S1699" s="173">
        <f t="shared" si="425"/>
        <v>278.04509865743057</v>
      </c>
      <c r="T1699" s="111"/>
      <c r="U1699" s="32">
        <f t="shared" si="423"/>
        <v>0</v>
      </c>
      <c r="V1699" s="280">
        <v>7</v>
      </c>
      <c r="W1699" s="137"/>
      <c r="X1699" s="215"/>
      <c r="Y1699" s="20">
        <v>46966</v>
      </c>
      <c r="Z1699" s="151"/>
    </row>
    <row r="1700" spans="1:26" s="46" customFormat="1" ht="12.75" customHeight="1">
      <c r="A1700" s="369" t="s">
        <v>4109</v>
      </c>
      <c r="B1700" s="370"/>
      <c r="C1700" s="370">
        <v>1054827</v>
      </c>
      <c r="D1700" s="272">
        <v>5901330093135</v>
      </c>
      <c r="E1700" s="272">
        <v>5901330093135</v>
      </c>
      <c r="F1700" s="371">
        <v>2106909200</v>
      </c>
      <c r="G1700" s="91" t="s">
        <v>1423</v>
      </c>
      <c r="H1700" s="8" t="s">
        <v>158</v>
      </c>
      <c r="I1700" s="252" t="s">
        <v>4110</v>
      </c>
      <c r="J1700" s="104" t="s">
        <v>603</v>
      </c>
      <c r="K1700" s="5" t="s">
        <v>1426</v>
      </c>
      <c r="L1700" s="15"/>
      <c r="M1700" s="206">
        <v>27.18105626744093</v>
      </c>
      <c r="N1700" s="73"/>
      <c r="O1700" s="197">
        <f>(M1700+M1700*N1700)*$Y$3*(1-$Y$2/100)</f>
        <v>1152.4767857394954</v>
      </c>
      <c r="P1700" s="174">
        <v>1.25</v>
      </c>
      <c r="Q1700" s="174">
        <f>M1700*0.8*P1700</f>
        <v>27.18105626744093</v>
      </c>
      <c r="R1700" s="173">
        <f>Q1700*53</f>
        <v>1440.5959821743693</v>
      </c>
      <c r="S1700" s="173">
        <f>R1700-O1700</f>
        <v>288.11919643487386</v>
      </c>
      <c r="T1700" s="111"/>
      <c r="U1700" s="32">
        <f>O1700*T1700</f>
        <v>0</v>
      </c>
      <c r="V1700" s="111">
        <v>1</v>
      </c>
      <c r="W1700" s="137"/>
      <c r="X1700" s="215"/>
      <c r="Y1700" s="20">
        <v>46844</v>
      </c>
      <c r="Z1700" s="151"/>
    </row>
    <row r="1701" spans="1:26" s="46" customFormat="1" ht="12.75" customHeight="1">
      <c r="A1701" s="309" t="s">
        <v>2706</v>
      </c>
      <c r="B1701" s="310"/>
      <c r="C1701" s="310"/>
      <c r="D1701" s="272">
        <v>5901330025976</v>
      </c>
      <c r="E1701" s="272">
        <v>5901330025976</v>
      </c>
      <c r="F1701" s="318">
        <v>2106909200</v>
      </c>
      <c r="G1701" s="91" t="s">
        <v>1423</v>
      </c>
      <c r="H1701" s="8" t="s">
        <v>242</v>
      </c>
      <c r="I1701" s="297" t="s">
        <v>1424</v>
      </c>
      <c r="J1701" s="104" t="s">
        <v>498</v>
      </c>
      <c r="K1701" s="5"/>
      <c r="L1701" s="15"/>
      <c r="M1701" s="206">
        <v>5.2357660833023534</v>
      </c>
      <c r="N1701" s="73"/>
      <c r="O1701" s="197">
        <f t="shared" ref="O1701:O1730" si="426">(M1701+M1701*N1701)*$Y$3*(1-$Y$2/100)</f>
        <v>221.9964819320198</v>
      </c>
      <c r="P1701" s="174">
        <v>1.7</v>
      </c>
      <c r="Q1701" s="174">
        <f t="shared" ref="Q1701:Q1712" si="427">M1701*0.8*P1701</f>
        <v>7.1206418732912002</v>
      </c>
      <c r="R1701" s="173">
        <f t="shared" si="422"/>
        <v>377.39401928443363</v>
      </c>
      <c r="S1701" s="173">
        <f t="shared" ref="S1701:S1712" si="428">R1701-O1701</f>
        <v>155.39753735241382</v>
      </c>
      <c r="T1701" s="111"/>
      <c r="U1701" s="32">
        <f t="shared" si="423"/>
        <v>0</v>
      </c>
      <c r="V1701" s="280" t="s">
        <v>4119</v>
      </c>
      <c r="W1701" s="133" t="s">
        <v>249</v>
      </c>
      <c r="X1701" s="215"/>
      <c r="Y1701" s="20">
        <v>46784</v>
      </c>
      <c r="Z1701" s="151"/>
    </row>
    <row r="1702" spans="1:26" s="46" customFormat="1" ht="12.75" customHeight="1">
      <c r="A1702" s="309" t="s">
        <v>2707</v>
      </c>
      <c r="B1702" s="310"/>
      <c r="C1702" s="310">
        <v>1054834</v>
      </c>
      <c r="D1702" s="272">
        <v>5901330057991</v>
      </c>
      <c r="E1702" s="272">
        <v>5901330057991</v>
      </c>
      <c r="F1702" s="318">
        <v>2106909200</v>
      </c>
      <c r="G1702" s="91" t="s">
        <v>1423</v>
      </c>
      <c r="H1702" s="8" t="s">
        <v>242</v>
      </c>
      <c r="I1702" s="297" t="s">
        <v>1425</v>
      </c>
      <c r="J1702" s="104" t="s">
        <v>591</v>
      </c>
      <c r="K1702" s="5" t="s">
        <v>78</v>
      </c>
      <c r="L1702" s="15"/>
      <c r="M1702" s="206">
        <v>25.556759198693666</v>
      </c>
      <c r="N1702" s="73"/>
      <c r="O1702" s="197">
        <f t="shared" si="426"/>
        <v>1083.6065900246115</v>
      </c>
      <c r="P1702" s="174">
        <v>1.25</v>
      </c>
      <c r="Q1702" s="174">
        <f t="shared" si="427"/>
        <v>25.556759198693669</v>
      </c>
      <c r="R1702" s="173">
        <f t="shared" ref="R1702:R1739" si="429">Q1702*53</f>
        <v>1354.5082375307645</v>
      </c>
      <c r="S1702" s="173">
        <f t="shared" si="428"/>
        <v>270.90164750615304</v>
      </c>
      <c r="T1702" s="111"/>
      <c r="U1702" s="32">
        <f t="shared" si="423"/>
        <v>0</v>
      </c>
      <c r="V1702" s="280">
        <v>1</v>
      </c>
      <c r="W1702" s="137"/>
      <c r="X1702" s="215"/>
      <c r="Y1702" s="20">
        <v>46447</v>
      </c>
      <c r="Z1702" s="151"/>
    </row>
    <row r="1703" spans="1:26" s="46" customFormat="1" ht="12.75" customHeight="1">
      <c r="A1703" s="309" t="s">
        <v>2708</v>
      </c>
      <c r="B1703" s="310"/>
      <c r="C1703" s="310">
        <v>1054835</v>
      </c>
      <c r="D1703" s="272">
        <v>5901330033049</v>
      </c>
      <c r="E1703" s="272">
        <v>5901330033049</v>
      </c>
      <c r="F1703" s="318">
        <v>2106909200</v>
      </c>
      <c r="G1703" s="91" t="s">
        <v>1423</v>
      </c>
      <c r="H1703" s="8" t="s">
        <v>243</v>
      </c>
      <c r="I1703" s="297" t="s">
        <v>1429</v>
      </c>
      <c r="J1703" s="104" t="s">
        <v>486</v>
      </c>
      <c r="K1703" s="5"/>
      <c r="L1703" s="15"/>
      <c r="M1703" s="206">
        <v>9.918579972988617</v>
      </c>
      <c r="N1703" s="73"/>
      <c r="O1703" s="197">
        <f t="shared" si="426"/>
        <v>420.54779085471739</v>
      </c>
      <c r="P1703" s="174">
        <v>1.5</v>
      </c>
      <c r="Q1703" s="174">
        <f t="shared" si="427"/>
        <v>11.90229596758634</v>
      </c>
      <c r="R1703" s="173">
        <f t="shared" si="429"/>
        <v>630.82168628207603</v>
      </c>
      <c r="S1703" s="173">
        <f t="shared" si="428"/>
        <v>210.27389542735864</v>
      </c>
      <c r="T1703" s="111"/>
      <c r="U1703" s="32">
        <f t="shared" si="423"/>
        <v>0</v>
      </c>
      <c r="V1703" s="280">
        <v>18</v>
      </c>
      <c r="W1703" s="137"/>
      <c r="X1703" s="215"/>
      <c r="Y1703" s="20">
        <v>46539</v>
      </c>
      <c r="Z1703" s="151"/>
    </row>
    <row r="1704" spans="1:26" s="46" customFormat="1" ht="12.75" customHeight="1">
      <c r="A1704" s="309" t="s">
        <v>2709</v>
      </c>
      <c r="B1704" s="310"/>
      <c r="C1704" s="310">
        <v>1054838</v>
      </c>
      <c r="D1704" s="272">
        <v>5901330077524</v>
      </c>
      <c r="E1704" s="272">
        <v>5901330077524</v>
      </c>
      <c r="F1704" s="318">
        <v>1806909000</v>
      </c>
      <c r="G1704" s="91" t="s">
        <v>1423</v>
      </c>
      <c r="H1704" s="8" t="s">
        <v>243</v>
      </c>
      <c r="I1704" s="297" t="s">
        <v>1434</v>
      </c>
      <c r="J1704" s="104" t="s">
        <v>601</v>
      </c>
      <c r="K1704" s="5" t="s">
        <v>1435</v>
      </c>
      <c r="L1704" s="15"/>
      <c r="M1704" s="206">
        <v>37.32427306908609</v>
      </c>
      <c r="N1704" s="73"/>
      <c r="O1704" s="197">
        <f t="shared" si="426"/>
        <v>1582.5491781292503</v>
      </c>
      <c r="P1704" s="174">
        <v>1.25</v>
      </c>
      <c r="Q1704" s="174">
        <f t="shared" si="427"/>
        <v>37.32427306908609</v>
      </c>
      <c r="R1704" s="173">
        <f t="shared" si="429"/>
        <v>1978.1864726615627</v>
      </c>
      <c r="S1704" s="173">
        <f t="shared" si="428"/>
        <v>395.63729453231235</v>
      </c>
      <c r="T1704" s="111"/>
      <c r="U1704" s="32">
        <f t="shared" si="423"/>
        <v>0</v>
      </c>
      <c r="V1704" s="280">
        <v>2</v>
      </c>
      <c r="W1704" s="137"/>
      <c r="X1704" s="215"/>
      <c r="Y1704" s="20">
        <v>46753</v>
      </c>
      <c r="Z1704" s="151"/>
    </row>
    <row r="1705" spans="1:26" s="46" customFormat="1" ht="12.75" customHeight="1">
      <c r="A1705" s="369" t="s">
        <v>4111</v>
      </c>
      <c r="B1705" s="370"/>
      <c r="C1705" s="370">
        <v>706517</v>
      </c>
      <c r="D1705" s="272">
        <v>5901330076091</v>
      </c>
      <c r="E1705" s="272">
        <v>5901330076091</v>
      </c>
      <c r="F1705" s="371">
        <v>2106909200</v>
      </c>
      <c r="G1705" s="91" t="s">
        <v>1423</v>
      </c>
      <c r="H1705" s="8" t="s">
        <v>242</v>
      </c>
      <c r="I1705" s="297" t="s">
        <v>4112</v>
      </c>
      <c r="J1705" s="104" t="s">
        <v>1483</v>
      </c>
      <c r="K1705" s="5"/>
      <c r="L1705" s="15"/>
      <c r="M1705" s="206">
        <v>8.3288424163423578</v>
      </c>
      <c r="N1705" s="73"/>
      <c r="O1705" s="197">
        <f>(M1705+M1705*N1705)*$Y$3*(1-$Y$2/100)</f>
        <v>353.14291845291598</v>
      </c>
      <c r="P1705" s="174">
        <v>1.5</v>
      </c>
      <c r="Q1705" s="174">
        <f>M1705*0.8*P1705</f>
        <v>9.99461089961083</v>
      </c>
      <c r="R1705" s="173">
        <f>Q1705*53</f>
        <v>529.71437767937402</v>
      </c>
      <c r="S1705" s="173">
        <f>R1705-O1705</f>
        <v>176.57145922645805</v>
      </c>
      <c r="T1705" s="111"/>
      <c r="U1705" s="32">
        <f>O1705*T1705</f>
        <v>0</v>
      </c>
      <c r="V1705" s="111">
        <v>1</v>
      </c>
      <c r="W1705" s="137"/>
      <c r="X1705" s="215"/>
      <c r="Y1705" s="20">
        <v>46935</v>
      </c>
      <c r="Z1705" s="151"/>
    </row>
    <row r="1706" spans="1:26" s="46" customFormat="1" ht="12.75" customHeight="1">
      <c r="A1706" s="369" t="s">
        <v>4087</v>
      </c>
      <c r="B1706" s="370"/>
      <c r="C1706" s="370">
        <v>1054837</v>
      </c>
      <c r="D1706" s="272">
        <v>5901330089671</v>
      </c>
      <c r="E1706" s="272">
        <v>5901330089671</v>
      </c>
      <c r="F1706" s="371">
        <v>2106905900</v>
      </c>
      <c r="G1706" s="91" t="s">
        <v>1423</v>
      </c>
      <c r="H1706" s="8" t="s">
        <v>243</v>
      </c>
      <c r="I1706" s="297" t="s">
        <v>4088</v>
      </c>
      <c r="J1706" s="104" t="s">
        <v>1490</v>
      </c>
      <c r="K1706" s="5" t="s">
        <v>4089</v>
      </c>
      <c r="L1706" s="15"/>
      <c r="M1706" s="206">
        <v>1.7432224486242547</v>
      </c>
      <c r="N1706" s="73"/>
      <c r="O1706" s="197">
        <f>(M1706+M1706*N1706)*$Y$3*(1-$Y$2/100)</f>
        <v>73.912631821668398</v>
      </c>
      <c r="P1706" s="174">
        <v>1.4</v>
      </c>
      <c r="Q1706" s="174">
        <f>M1706*0.8*P1706</f>
        <v>1.9524091424591652</v>
      </c>
      <c r="R1706" s="173">
        <f>Q1706*53</f>
        <v>103.47768455033575</v>
      </c>
      <c r="S1706" s="173">
        <f>R1706-O1706</f>
        <v>29.565052728667354</v>
      </c>
      <c r="T1706" s="111"/>
      <c r="U1706" s="32">
        <f>O1706*T1706</f>
        <v>0</v>
      </c>
      <c r="V1706" s="111">
        <v>1</v>
      </c>
      <c r="W1706" s="137"/>
      <c r="X1706" s="215"/>
      <c r="Y1706" s="294">
        <v>46388</v>
      </c>
      <c r="Z1706" s="151"/>
    </row>
    <row r="1707" spans="1:26" s="46" customFormat="1" ht="12.75" customHeight="1">
      <c r="A1707" s="309" t="s">
        <v>2710</v>
      </c>
      <c r="B1707" s="310"/>
      <c r="C1707" s="310">
        <v>1054840</v>
      </c>
      <c r="D1707" s="272">
        <v>5901330095832</v>
      </c>
      <c r="E1707" s="272">
        <v>5901330095832</v>
      </c>
      <c r="F1707" s="318">
        <v>2106909200</v>
      </c>
      <c r="G1707" s="91" t="s">
        <v>1423</v>
      </c>
      <c r="H1707" s="8" t="s">
        <v>243</v>
      </c>
      <c r="I1707" s="297" t="s">
        <v>1497</v>
      </c>
      <c r="J1707" s="104" t="s">
        <v>595</v>
      </c>
      <c r="K1707" s="5" t="s">
        <v>1438</v>
      </c>
      <c r="L1707" s="15"/>
      <c r="M1707" s="206">
        <v>14.34219752191734</v>
      </c>
      <c r="N1707" s="73"/>
      <c r="O1707" s="197">
        <f t="shared" si="426"/>
        <v>608.10917492929525</v>
      </c>
      <c r="P1707" s="174">
        <v>1.35</v>
      </c>
      <c r="Q1707" s="174">
        <f t="shared" si="427"/>
        <v>15.489573323670729</v>
      </c>
      <c r="R1707" s="173">
        <f t="shared" si="429"/>
        <v>820.94738615454867</v>
      </c>
      <c r="S1707" s="173">
        <f t="shared" si="428"/>
        <v>212.83821122525342</v>
      </c>
      <c r="T1707" s="111"/>
      <c r="U1707" s="32">
        <f t="shared" ref="U1707:U1749" si="430">O1707*T1707</f>
        <v>0</v>
      </c>
      <c r="V1707" s="280">
        <v>1</v>
      </c>
      <c r="W1707" s="137"/>
      <c r="X1707" s="215"/>
      <c r="Y1707" s="20">
        <v>46844</v>
      </c>
      <c r="Z1707" s="151"/>
    </row>
    <row r="1708" spans="1:26" s="46" customFormat="1" ht="12.75" customHeight="1">
      <c r="A1708" s="309" t="s">
        <v>2711</v>
      </c>
      <c r="B1708" s="310"/>
      <c r="C1708" s="310">
        <v>1054841</v>
      </c>
      <c r="D1708" s="272">
        <v>5901330057380</v>
      </c>
      <c r="E1708" s="272">
        <v>5901330057380</v>
      </c>
      <c r="F1708" s="318">
        <v>2106909200</v>
      </c>
      <c r="G1708" s="91" t="s">
        <v>1423</v>
      </c>
      <c r="H1708" s="8" t="s">
        <v>243</v>
      </c>
      <c r="I1708" s="297" t="s">
        <v>1443</v>
      </c>
      <c r="J1708" s="104" t="s">
        <v>486</v>
      </c>
      <c r="K1708" s="5"/>
      <c r="L1708" s="15"/>
      <c r="M1708" s="206">
        <v>8.2770031481908486</v>
      </c>
      <c r="N1708" s="73"/>
      <c r="O1708" s="197">
        <f t="shared" si="426"/>
        <v>350.944933483292</v>
      </c>
      <c r="P1708" s="174">
        <v>1.5</v>
      </c>
      <c r="Q1708" s="174">
        <f t="shared" si="427"/>
        <v>9.9324037778290197</v>
      </c>
      <c r="R1708" s="173">
        <f t="shared" si="429"/>
        <v>526.41740022493809</v>
      </c>
      <c r="S1708" s="173">
        <f t="shared" si="428"/>
        <v>175.47246674164609</v>
      </c>
      <c r="T1708" s="111"/>
      <c r="U1708" s="32">
        <f t="shared" si="430"/>
        <v>0</v>
      </c>
      <c r="V1708" s="280">
        <v>13</v>
      </c>
      <c r="W1708" s="137"/>
      <c r="X1708" s="215"/>
      <c r="Y1708" s="20">
        <v>46539</v>
      </c>
      <c r="Z1708" s="151"/>
    </row>
    <row r="1709" spans="1:26" s="46" customFormat="1" ht="12.75" customHeight="1">
      <c r="A1709" s="309" t="s">
        <v>2712</v>
      </c>
      <c r="B1709" s="310"/>
      <c r="C1709" s="310">
        <v>1054561</v>
      </c>
      <c r="D1709" s="272">
        <v>5901330060434</v>
      </c>
      <c r="E1709" s="272">
        <v>5901330060434</v>
      </c>
      <c r="F1709" s="318">
        <v>2106909200</v>
      </c>
      <c r="G1709" s="91" t="s">
        <v>1423</v>
      </c>
      <c r="H1709" s="8" t="s">
        <v>237</v>
      </c>
      <c r="I1709" s="297" t="s">
        <v>1494</v>
      </c>
      <c r="J1709" s="104" t="s">
        <v>1493</v>
      </c>
      <c r="K1709" s="5" t="s">
        <v>13</v>
      </c>
      <c r="L1709" s="15"/>
      <c r="M1709" s="206">
        <v>1.607017312696762</v>
      </c>
      <c r="N1709" s="73"/>
      <c r="O1709" s="197">
        <f t="shared" si="426"/>
        <v>68.137534058342709</v>
      </c>
      <c r="P1709" s="174">
        <v>1.4</v>
      </c>
      <c r="Q1709" s="174">
        <f t="shared" si="427"/>
        <v>1.7998593902203734</v>
      </c>
      <c r="R1709" s="173">
        <f t="shared" si="429"/>
        <v>95.392547681679787</v>
      </c>
      <c r="S1709" s="173">
        <f t="shared" si="428"/>
        <v>27.255013623337078</v>
      </c>
      <c r="T1709" s="111"/>
      <c r="U1709" s="32">
        <f t="shared" si="430"/>
        <v>0</v>
      </c>
      <c r="V1709" s="280">
        <v>13</v>
      </c>
      <c r="W1709" s="133" t="s">
        <v>249</v>
      </c>
      <c r="X1709" s="215"/>
      <c r="Y1709" s="20">
        <v>46661</v>
      </c>
      <c r="Z1709" s="151"/>
    </row>
    <row r="1710" spans="1:26" s="46" customFormat="1" ht="12.75" customHeight="1">
      <c r="A1710" s="369" t="s">
        <v>4090</v>
      </c>
      <c r="B1710" s="370"/>
      <c r="C1710" s="370">
        <v>1054562</v>
      </c>
      <c r="D1710" s="272">
        <v>5901330060403</v>
      </c>
      <c r="E1710" s="272">
        <v>5901330060403</v>
      </c>
      <c r="F1710" s="371">
        <v>2106909200</v>
      </c>
      <c r="G1710" s="91" t="s">
        <v>1423</v>
      </c>
      <c r="H1710" s="8" t="s">
        <v>237</v>
      </c>
      <c r="I1710" s="297" t="s">
        <v>1494</v>
      </c>
      <c r="J1710" s="104" t="s">
        <v>1493</v>
      </c>
      <c r="K1710" s="5" t="s">
        <v>78</v>
      </c>
      <c r="L1710" s="15"/>
      <c r="M1710" s="206">
        <v>1.607017312696762</v>
      </c>
      <c r="N1710" s="73"/>
      <c r="O1710" s="197">
        <f>(M1710+M1710*N1710)*$Y$3*(1-$Y$2/100)</f>
        <v>68.137534058342709</v>
      </c>
      <c r="P1710" s="174">
        <v>1.4</v>
      </c>
      <c r="Q1710" s="174">
        <f>M1710*0.8*P1710</f>
        <v>1.7998593902203734</v>
      </c>
      <c r="R1710" s="173">
        <f>Q1710*53</f>
        <v>95.392547681679787</v>
      </c>
      <c r="S1710" s="173">
        <f>R1710-O1710</f>
        <v>27.255013623337078</v>
      </c>
      <c r="T1710" s="111"/>
      <c r="U1710" s="32">
        <f>O1710*T1710</f>
        <v>0</v>
      </c>
      <c r="V1710" s="111"/>
      <c r="W1710" s="137"/>
      <c r="X1710" s="215"/>
      <c r="Y1710" s="20"/>
      <c r="Z1710" s="151"/>
    </row>
    <row r="1711" spans="1:26" s="46" customFormat="1" ht="12.75" customHeight="1">
      <c r="A1711" s="309" t="s">
        <v>2713</v>
      </c>
      <c r="B1711" s="310"/>
      <c r="C1711" s="310">
        <v>1054563</v>
      </c>
      <c r="D1711" s="272">
        <v>5901330060373</v>
      </c>
      <c r="E1711" s="272">
        <v>5901330060373</v>
      </c>
      <c r="F1711" s="318">
        <v>2106909200</v>
      </c>
      <c r="G1711" s="91" t="s">
        <v>1423</v>
      </c>
      <c r="H1711" s="8" t="s">
        <v>237</v>
      </c>
      <c r="I1711" s="297" t="s">
        <v>1495</v>
      </c>
      <c r="J1711" s="104" t="s">
        <v>1493</v>
      </c>
      <c r="K1711" s="5" t="s">
        <v>1219</v>
      </c>
      <c r="L1711" s="15"/>
      <c r="M1711" s="206">
        <v>1.814374385302796</v>
      </c>
      <c r="N1711" s="73"/>
      <c r="O1711" s="197">
        <f t="shared" si="426"/>
        <v>76.929473936838562</v>
      </c>
      <c r="P1711" s="174">
        <v>1.4</v>
      </c>
      <c r="Q1711" s="174">
        <f t="shared" si="427"/>
        <v>2.0320993115391315</v>
      </c>
      <c r="R1711" s="173">
        <f t="shared" si="429"/>
        <v>107.70126351157397</v>
      </c>
      <c r="S1711" s="173">
        <f t="shared" si="428"/>
        <v>30.771789574735408</v>
      </c>
      <c r="T1711" s="111"/>
      <c r="U1711" s="32">
        <f t="shared" si="430"/>
        <v>0</v>
      </c>
      <c r="V1711" s="280">
        <v>16</v>
      </c>
      <c r="W1711" s="133" t="s">
        <v>249</v>
      </c>
      <c r="X1711" s="215"/>
      <c r="Y1711" s="20">
        <v>46661</v>
      </c>
      <c r="Z1711" s="151"/>
    </row>
    <row r="1712" spans="1:26" s="46" customFormat="1" ht="12.75" customHeight="1">
      <c r="A1712" s="309" t="s">
        <v>2714</v>
      </c>
      <c r="B1712" s="310"/>
      <c r="C1712" s="310">
        <v>1054564</v>
      </c>
      <c r="D1712" s="272">
        <v>5901330060342</v>
      </c>
      <c r="E1712" s="272">
        <v>5901330060342</v>
      </c>
      <c r="F1712" s="318">
        <v>2106909200</v>
      </c>
      <c r="G1712" s="91" t="s">
        <v>1423</v>
      </c>
      <c r="H1712" s="8" t="s">
        <v>237</v>
      </c>
      <c r="I1712" s="297" t="s">
        <v>1495</v>
      </c>
      <c r="J1712" s="104" t="s">
        <v>1493</v>
      </c>
      <c r="K1712" s="5" t="s">
        <v>1484</v>
      </c>
      <c r="L1712" s="15"/>
      <c r="M1712" s="206">
        <v>1.814374385302796</v>
      </c>
      <c r="N1712" s="73"/>
      <c r="O1712" s="197">
        <f t="shared" si="426"/>
        <v>76.929473936838562</v>
      </c>
      <c r="P1712" s="174">
        <v>1.4</v>
      </c>
      <c r="Q1712" s="174">
        <f t="shared" si="427"/>
        <v>2.0320993115391315</v>
      </c>
      <c r="R1712" s="173">
        <f t="shared" si="429"/>
        <v>107.70126351157397</v>
      </c>
      <c r="S1712" s="173">
        <f t="shared" si="428"/>
        <v>30.771789574735408</v>
      </c>
      <c r="T1712" s="111"/>
      <c r="U1712" s="32">
        <f t="shared" si="430"/>
        <v>0</v>
      </c>
      <c r="V1712" s="280">
        <v>5</v>
      </c>
      <c r="W1712" s="133" t="s">
        <v>249</v>
      </c>
      <c r="X1712" s="215"/>
      <c r="Y1712" s="20">
        <v>46661</v>
      </c>
      <c r="Z1712" s="151"/>
    </row>
    <row r="1713" spans="1:26" s="46" customFormat="1" ht="12.75" customHeight="1">
      <c r="A1713" s="309" t="s">
        <v>3413</v>
      </c>
      <c r="B1713" s="310"/>
      <c r="C1713" s="310"/>
      <c r="D1713" s="272">
        <v>5901330073786</v>
      </c>
      <c r="E1713" s="272">
        <v>5901330073786</v>
      </c>
      <c r="F1713" s="318">
        <v>2106909200</v>
      </c>
      <c r="G1713" s="91" t="s">
        <v>1423</v>
      </c>
      <c r="H1713" s="8" t="s">
        <v>237</v>
      </c>
      <c r="I1713" s="297" t="s">
        <v>3377</v>
      </c>
      <c r="J1713" s="104" t="s">
        <v>486</v>
      </c>
      <c r="K1713" s="5"/>
      <c r="L1713" s="15"/>
      <c r="M1713" s="206">
        <v>6.3589502265850362</v>
      </c>
      <c r="N1713" s="73"/>
      <c r="O1713" s="197">
        <f t="shared" si="426"/>
        <v>269.61948960720554</v>
      </c>
      <c r="P1713" s="174">
        <v>1.6</v>
      </c>
      <c r="Q1713" s="174">
        <f>M1713*0.8*P1713</f>
        <v>8.1394562900288463</v>
      </c>
      <c r="R1713" s="173">
        <f t="shared" si="429"/>
        <v>431.39118337152888</v>
      </c>
      <c r="S1713" s="173">
        <f>R1713-O1713</f>
        <v>161.77169376432335</v>
      </c>
      <c r="T1713" s="111"/>
      <c r="U1713" s="32">
        <f t="shared" si="430"/>
        <v>0</v>
      </c>
      <c r="V1713" s="280">
        <v>12</v>
      </c>
      <c r="W1713" s="137"/>
      <c r="X1713" s="215"/>
      <c r="Y1713" s="20">
        <v>46784</v>
      </c>
      <c r="Z1713" s="151"/>
    </row>
    <row r="1714" spans="1:26" s="46" customFormat="1" ht="12.75" customHeight="1">
      <c r="A1714" s="309" t="s">
        <v>2715</v>
      </c>
      <c r="B1714" s="310"/>
      <c r="C1714" s="310">
        <v>1054842</v>
      </c>
      <c r="D1714" s="272">
        <v>5901330056512</v>
      </c>
      <c r="E1714" s="272">
        <v>5901330056512</v>
      </c>
      <c r="F1714" s="318">
        <v>2106909200</v>
      </c>
      <c r="G1714" s="91" t="s">
        <v>1423</v>
      </c>
      <c r="H1714" s="8" t="s">
        <v>243</v>
      </c>
      <c r="I1714" s="297" t="s">
        <v>1455</v>
      </c>
      <c r="J1714" s="104" t="s">
        <v>1456</v>
      </c>
      <c r="K1714" s="5" t="s">
        <v>1457</v>
      </c>
      <c r="L1714" s="15"/>
      <c r="M1714" s="206">
        <v>19.940838482280252</v>
      </c>
      <c r="N1714" s="73"/>
      <c r="O1714" s="197">
        <f t="shared" si="426"/>
        <v>845.49155164868262</v>
      </c>
      <c r="P1714" s="174">
        <v>1.3</v>
      </c>
      <c r="Q1714" s="174">
        <f t="shared" ref="Q1714:Q1716" si="431">M1714*0.8*P1714</f>
        <v>20.738472021571464</v>
      </c>
      <c r="R1714" s="173">
        <f t="shared" si="429"/>
        <v>1099.1390171432877</v>
      </c>
      <c r="S1714" s="173">
        <f t="shared" ref="S1714:S1720" si="432">R1714-O1714</f>
        <v>253.64746549460506</v>
      </c>
      <c r="T1714" s="111"/>
      <c r="U1714" s="32">
        <f t="shared" si="430"/>
        <v>0</v>
      </c>
      <c r="V1714" s="280">
        <v>26</v>
      </c>
      <c r="W1714" s="137"/>
      <c r="X1714" s="215"/>
      <c r="Y1714" s="20">
        <v>46631</v>
      </c>
      <c r="Z1714" s="151"/>
    </row>
    <row r="1715" spans="1:26" s="46" customFormat="1" ht="12.75" customHeight="1">
      <c r="A1715" s="309" t="s">
        <v>2716</v>
      </c>
      <c r="B1715" s="310"/>
      <c r="C1715" s="310">
        <v>1054843</v>
      </c>
      <c r="D1715" s="272">
        <v>5901330056291</v>
      </c>
      <c r="E1715" s="272">
        <v>5901330056291</v>
      </c>
      <c r="F1715" s="318">
        <v>2106909200</v>
      </c>
      <c r="G1715" s="91" t="s">
        <v>1423</v>
      </c>
      <c r="H1715" s="8" t="s">
        <v>243</v>
      </c>
      <c r="I1715" s="297" t="s">
        <v>1455</v>
      </c>
      <c r="J1715" s="104" t="s">
        <v>1456</v>
      </c>
      <c r="K1715" s="5" t="s">
        <v>1458</v>
      </c>
      <c r="L1715" s="15"/>
      <c r="M1715" s="206">
        <v>19.940838482280252</v>
      </c>
      <c r="N1715" s="73"/>
      <c r="O1715" s="197">
        <f t="shared" si="426"/>
        <v>845.49155164868262</v>
      </c>
      <c r="P1715" s="174">
        <v>1.3</v>
      </c>
      <c r="Q1715" s="174">
        <f t="shared" si="431"/>
        <v>20.738472021571464</v>
      </c>
      <c r="R1715" s="173">
        <f t="shared" si="429"/>
        <v>1099.1390171432877</v>
      </c>
      <c r="S1715" s="173">
        <f t="shared" si="432"/>
        <v>253.64746549460506</v>
      </c>
      <c r="T1715" s="111"/>
      <c r="U1715" s="32">
        <f t="shared" si="430"/>
        <v>0</v>
      </c>
      <c r="V1715" s="280">
        <v>17</v>
      </c>
      <c r="W1715" s="137"/>
      <c r="X1715" s="215"/>
      <c r="Y1715" s="20">
        <v>46447</v>
      </c>
      <c r="Z1715" s="151"/>
    </row>
    <row r="1716" spans="1:26" s="46" customFormat="1" ht="12.75" customHeight="1">
      <c r="A1716" s="309" t="s">
        <v>2717</v>
      </c>
      <c r="B1716" s="310"/>
      <c r="C1716" s="310">
        <v>1054844</v>
      </c>
      <c r="D1716" s="272">
        <v>5901330056550</v>
      </c>
      <c r="E1716" s="272">
        <v>5901330056550</v>
      </c>
      <c r="F1716" s="318">
        <v>2106909200</v>
      </c>
      <c r="G1716" s="91" t="s">
        <v>1423</v>
      </c>
      <c r="H1716" s="8" t="s">
        <v>243</v>
      </c>
      <c r="I1716" s="297" t="s">
        <v>1455</v>
      </c>
      <c r="J1716" s="104" t="s">
        <v>1456</v>
      </c>
      <c r="K1716" s="5" t="s">
        <v>1459</v>
      </c>
      <c r="L1716" s="15"/>
      <c r="M1716" s="206">
        <v>19.940838482280252</v>
      </c>
      <c r="N1716" s="73"/>
      <c r="O1716" s="197">
        <f t="shared" si="426"/>
        <v>845.49155164868262</v>
      </c>
      <c r="P1716" s="174">
        <v>1.3</v>
      </c>
      <c r="Q1716" s="174">
        <f t="shared" si="431"/>
        <v>20.738472021571464</v>
      </c>
      <c r="R1716" s="173">
        <f t="shared" si="429"/>
        <v>1099.1390171432877</v>
      </c>
      <c r="S1716" s="173">
        <f t="shared" si="432"/>
        <v>253.64746549460506</v>
      </c>
      <c r="T1716" s="111"/>
      <c r="U1716" s="32">
        <f t="shared" si="430"/>
        <v>0</v>
      </c>
      <c r="V1716" s="280">
        <v>20</v>
      </c>
      <c r="W1716" s="137"/>
      <c r="X1716" s="215"/>
      <c r="Y1716" s="20">
        <v>46631</v>
      </c>
      <c r="Z1716" s="151"/>
    </row>
    <row r="1717" spans="1:26" s="46" customFormat="1" ht="12.75" customHeight="1">
      <c r="A1717" s="309" t="s">
        <v>2718</v>
      </c>
      <c r="B1717" s="310"/>
      <c r="C1717" s="310">
        <v>1054847</v>
      </c>
      <c r="D1717" s="272">
        <v>5901330039768</v>
      </c>
      <c r="E1717" s="272">
        <v>5901330039768</v>
      </c>
      <c r="F1717" s="318">
        <v>2106909200</v>
      </c>
      <c r="G1717" s="91" t="s">
        <v>1423</v>
      </c>
      <c r="H1717" s="8" t="s">
        <v>243</v>
      </c>
      <c r="I1717" s="297" t="s">
        <v>1466</v>
      </c>
      <c r="J1717" s="104" t="s">
        <v>647</v>
      </c>
      <c r="K1717" s="5" t="s">
        <v>78</v>
      </c>
      <c r="L1717" s="15"/>
      <c r="M1717" s="206">
        <v>37.738987214298156</v>
      </c>
      <c r="N1717" s="73"/>
      <c r="O1717" s="197">
        <f t="shared" si="426"/>
        <v>1600.1330578862419</v>
      </c>
      <c r="P1717" s="174">
        <v>1.25</v>
      </c>
      <c r="Q1717" s="174">
        <f t="shared" ref="Q1717:Q1732" si="433">M1717*0.8*P1717</f>
        <v>37.738987214298156</v>
      </c>
      <c r="R1717" s="173">
        <f t="shared" si="429"/>
        <v>2000.1663223578023</v>
      </c>
      <c r="S1717" s="173">
        <f t="shared" si="432"/>
        <v>400.03326447156041</v>
      </c>
      <c r="T1717" s="111"/>
      <c r="U1717" s="32">
        <f t="shared" si="430"/>
        <v>0</v>
      </c>
      <c r="V1717" s="280">
        <v>6</v>
      </c>
      <c r="W1717" s="137"/>
      <c r="X1717" s="215"/>
      <c r="Y1717" s="20">
        <v>46813</v>
      </c>
      <c r="Z1717" s="151"/>
    </row>
    <row r="1718" spans="1:26" s="46" customFormat="1" ht="12.75" customHeight="1">
      <c r="A1718" s="309" t="s">
        <v>2719</v>
      </c>
      <c r="B1718" s="310"/>
      <c r="C1718" s="310">
        <v>1054845</v>
      </c>
      <c r="D1718" s="272">
        <v>5901330077678</v>
      </c>
      <c r="E1718" s="272">
        <v>5901330077678</v>
      </c>
      <c r="F1718" s="318">
        <v>2106909200</v>
      </c>
      <c r="G1718" s="91" t="s">
        <v>1423</v>
      </c>
      <c r="H1718" s="8" t="s">
        <v>243</v>
      </c>
      <c r="I1718" s="297" t="s">
        <v>1467</v>
      </c>
      <c r="J1718" s="104" t="s">
        <v>591</v>
      </c>
      <c r="K1718" s="5" t="s">
        <v>66</v>
      </c>
      <c r="L1718" s="15"/>
      <c r="M1718" s="206">
        <v>17.936386780421923</v>
      </c>
      <c r="N1718" s="73"/>
      <c r="O1718" s="197">
        <f t="shared" si="426"/>
        <v>760.50279948988964</v>
      </c>
      <c r="P1718" s="174">
        <v>1.3</v>
      </c>
      <c r="Q1718" s="174">
        <f t="shared" si="433"/>
        <v>18.653842251638803</v>
      </c>
      <c r="R1718" s="173">
        <f t="shared" si="429"/>
        <v>988.6536393368566</v>
      </c>
      <c r="S1718" s="173">
        <f t="shared" si="432"/>
        <v>228.15083984696696</v>
      </c>
      <c r="T1718" s="111"/>
      <c r="U1718" s="32">
        <f t="shared" si="430"/>
        <v>0</v>
      </c>
      <c r="V1718" s="280">
        <v>16</v>
      </c>
      <c r="W1718" s="137"/>
      <c r="X1718" s="215"/>
      <c r="Y1718" s="20">
        <v>46722</v>
      </c>
      <c r="Z1718" s="151"/>
    </row>
    <row r="1719" spans="1:26" s="46" customFormat="1" ht="12.75" customHeight="1">
      <c r="A1719" s="309" t="s">
        <v>2720</v>
      </c>
      <c r="B1719" s="310"/>
      <c r="C1719" s="310">
        <v>1054848</v>
      </c>
      <c r="D1719" s="272">
        <v>5901330077692</v>
      </c>
      <c r="E1719" s="272">
        <v>5901330077692</v>
      </c>
      <c r="F1719" s="318">
        <v>2106909200</v>
      </c>
      <c r="G1719" s="91" t="s">
        <v>1423</v>
      </c>
      <c r="H1719" s="8" t="s">
        <v>243</v>
      </c>
      <c r="I1719" s="297" t="s">
        <v>1467</v>
      </c>
      <c r="J1719" s="104" t="s">
        <v>591</v>
      </c>
      <c r="K1719" s="5" t="s">
        <v>1426</v>
      </c>
      <c r="L1719" s="15"/>
      <c r="M1719" s="206">
        <v>17.936386780421923</v>
      </c>
      <c r="N1719" s="73"/>
      <c r="O1719" s="197">
        <f t="shared" si="426"/>
        <v>760.50279948988964</v>
      </c>
      <c r="P1719" s="174">
        <v>1.3</v>
      </c>
      <c r="Q1719" s="174">
        <f t="shared" si="433"/>
        <v>18.653842251638803</v>
      </c>
      <c r="R1719" s="173">
        <f t="shared" si="429"/>
        <v>988.6536393368566</v>
      </c>
      <c r="S1719" s="173">
        <f t="shared" si="432"/>
        <v>228.15083984696696</v>
      </c>
      <c r="T1719" s="111"/>
      <c r="U1719" s="32">
        <f t="shared" si="430"/>
        <v>0</v>
      </c>
      <c r="V1719" s="280">
        <v>15</v>
      </c>
      <c r="W1719" s="137"/>
      <c r="X1719" s="215"/>
      <c r="Y1719" s="20">
        <v>46844</v>
      </c>
      <c r="Z1719" s="151"/>
    </row>
    <row r="1720" spans="1:26" s="46" customFormat="1" ht="12.75" customHeight="1">
      <c r="A1720" s="309" t="s">
        <v>2721</v>
      </c>
      <c r="B1720" s="310"/>
      <c r="C1720" s="310"/>
      <c r="D1720" s="272">
        <v>5901330089527</v>
      </c>
      <c r="E1720" s="272">
        <v>5901330089527</v>
      </c>
      <c r="F1720" s="318">
        <v>2106905900</v>
      </c>
      <c r="G1720" s="91" t="s">
        <v>1423</v>
      </c>
      <c r="H1720" s="8" t="s">
        <v>243</v>
      </c>
      <c r="I1720" s="297" t="s">
        <v>1489</v>
      </c>
      <c r="J1720" s="104" t="s">
        <v>1490</v>
      </c>
      <c r="K1720" s="5" t="s">
        <v>1426</v>
      </c>
      <c r="L1720" s="15"/>
      <c r="M1720" s="206">
        <v>1.9744662428295137</v>
      </c>
      <c r="N1720" s="73"/>
      <c r="O1720" s="197">
        <f t="shared" si="426"/>
        <v>83.717368695971388</v>
      </c>
      <c r="P1720" s="174">
        <v>1.4</v>
      </c>
      <c r="Q1720" s="174">
        <f t="shared" si="433"/>
        <v>2.2114021919690554</v>
      </c>
      <c r="R1720" s="173">
        <f t="shared" si="429"/>
        <v>117.20431617435993</v>
      </c>
      <c r="S1720" s="173">
        <f t="shared" si="432"/>
        <v>33.486947478388544</v>
      </c>
      <c r="T1720" s="111"/>
      <c r="U1720" s="32">
        <f t="shared" si="430"/>
        <v>0</v>
      </c>
      <c r="V1720" s="280">
        <v>6</v>
      </c>
      <c r="W1720" s="137"/>
      <c r="X1720" s="215"/>
      <c r="Y1720" s="20">
        <v>46661</v>
      </c>
      <c r="Z1720" s="151"/>
    </row>
    <row r="1721" spans="1:26" s="46" customFormat="1" ht="12.75" customHeight="1">
      <c r="A1721" s="309" t="s">
        <v>2722</v>
      </c>
      <c r="B1721" s="310"/>
      <c r="C1721" s="310">
        <v>1054851</v>
      </c>
      <c r="D1721" s="272">
        <v>5901330044861</v>
      </c>
      <c r="E1721" s="272">
        <v>5901330044861</v>
      </c>
      <c r="F1721" s="318">
        <v>2106909200</v>
      </c>
      <c r="G1721" s="91" t="s">
        <v>1423</v>
      </c>
      <c r="H1721" s="8" t="s">
        <v>243</v>
      </c>
      <c r="I1721" s="297" t="s">
        <v>1473</v>
      </c>
      <c r="J1721" s="104" t="s">
        <v>601</v>
      </c>
      <c r="K1721" s="5" t="s">
        <v>1474</v>
      </c>
      <c r="L1721" s="15"/>
      <c r="M1721" s="206">
        <v>33.902881371086529</v>
      </c>
      <c r="N1721" s="73"/>
      <c r="O1721" s="197">
        <f t="shared" si="426"/>
        <v>1437.4821701340688</v>
      </c>
      <c r="P1721" s="174">
        <v>1.25</v>
      </c>
      <c r="Q1721" s="174">
        <f t="shared" si="433"/>
        <v>33.902881371086536</v>
      </c>
      <c r="R1721" s="173">
        <f t="shared" si="429"/>
        <v>1796.8527126675865</v>
      </c>
      <c r="S1721" s="173">
        <f t="shared" ref="S1721:S1732" si="434">R1721-O1721</f>
        <v>359.37054253351766</v>
      </c>
      <c r="T1721" s="111"/>
      <c r="U1721" s="32">
        <f t="shared" si="430"/>
        <v>0</v>
      </c>
      <c r="V1721" s="280">
        <v>6</v>
      </c>
      <c r="W1721" s="137"/>
      <c r="X1721" s="215"/>
      <c r="Y1721" s="20">
        <v>46600</v>
      </c>
      <c r="Z1721" s="151"/>
    </row>
    <row r="1722" spans="1:26" s="46" customFormat="1" ht="12.75" customHeight="1">
      <c r="A1722" s="309" t="s">
        <v>2723</v>
      </c>
      <c r="B1722" s="310"/>
      <c r="C1722" s="310">
        <v>1054852</v>
      </c>
      <c r="D1722" s="272">
        <v>5901330046537</v>
      </c>
      <c r="E1722" s="272">
        <v>5901330046537</v>
      </c>
      <c r="F1722" s="318">
        <v>2106909200</v>
      </c>
      <c r="G1722" s="91" t="s">
        <v>1423</v>
      </c>
      <c r="H1722" s="8" t="s">
        <v>243</v>
      </c>
      <c r="I1722" s="297" t="s">
        <v>1473</v>
      </c>
      <c r="J1722" s="104" t="s">
        <v>601</v>
      </c>
      <c r="K1722" s="5" t="s">
        <v>66</v>
      </c>
      <c r="L1722" s="15"/>
      <c r="M1722" s="206">
        <v>33.902881371086529</v>
      </c>
      <c r="N1722" s="73"/>
      <c r="O1722" s="197">
        <f t="shared" si="426"/>
        <v>1437.4821701340688</v>
      </c>
      <c r="P1722" s="174">
        <v>1.25</v>
      </c>
      <c r="Q1722" s="174">
        <f t="shared" si="433"/>
        <v>33.902881371086536</v>
      </c>
      <c r="R1722" s="173">
        <f t="shared" si="429"/>
        <v>1796.8527126675865</v>
      </c>
      <c r="S1722" s="173">
        <f t="shared" si="434"/>
        <v>359.37054253351766</v>
      </c>
      <c r="T1722" s="111"/>
      <c r="U1722" s="32">
        <f t="shared" si="430"/>
        <v>0</v>
      </c>
      <c r="V1722" s="280">
        <v>12</v>
      </c>
      <c r="W1722" s="137"/>
      <c r="X1722" s="215"/>
      <c r="Y1722" s="20">
        <v>46569</v>
      </c>
      <c r="Z1722" s="151"/>
    </row>
    <row r="1723" spans="1:26" s="46" customFormat="1" ht="12.75" customHeight="1">
      <c r="A1723" s="309" t="s">
        <v>2724</v>
      </c>
      <c r="B1723" s="310"/>
      <c r="C1723" s="310">
        <v>1054853</v>
      </c>
      <c r="D1723" s="272">
        <v>5901330044717</v>
      </c>
      <c r="E1723" s="272">
        <v>5901330044717</v>
      </c>
      <c r="F1723" s="318">
        <v>2106909200</v>
      </c>
      <c r="G1723" s="91" t="s">
        <v>1423</v>
      </c>
      <c r="H1723" s="8" t="s">
        <v>243</v>
      </c>
      <c r="I1723" s="297" t="s">
        <v>1473</v>
      </c>
      <c r="J1723" s="104" t="s">
        <v>601</v>
      </c>
      <c r="K1723" s="5" t="s">
        <v>1475</v>
      </c>
      <c r="L1723" s="15"/>
      <c r="M1723" s="206">
        <v>33.902881371086529</v>
      </c>
      <c r="N1723" s="73"/>
      <c r="O1723" s="197">
        <f t="shared" si="426"/>
        <v>1437.4821701340688</v>
      </c>
      <c r="P1723" s="174">
        <v>1.25</v>
      </c>
      <c r="Q1723" s="174">
        <f t="shared" si="433"/>
        <v>33.902881371086536</v>
      </c>
      <c r="R1723" s="173">
        <f t="shared" si="429"/>
        <v>1796.8527126675865</v>
      </c>
      <c r="S1723" s="173">
        <f t="shared" si="434"/>
        <v>359.37054253351766</v>
      </c>
      <c r="T1723" s="111"/>
      <c r="U1723" s="32">
        <f t="shared" si="430"/>
        <v>0</v>
      </c>
      <c r="V1723" s="280">
        <v>6</v>
      </c>
      <c r="W1723" s="137"/>
      <c r="X1723" s="215"/>
      <c r="Y1723" s="20">
        <v>46539</v>
      </c>
      <c r="Z1723" s="151"/>
    </row>
    <row r="1724" spans="1:26" s="46" customFormat="1" ht="12.75" customHeight="1">
      <c r="A1724" s="309" t="s">
        <v>2725</v>
      </c>
      <c r="B1724" s="310"/>
      <c r="C1724" s="310">
        <v>1054797</v>
      </c>
      <c r="D1724" s="272">
        <v>5901330046094</v>
      </c>
      <c r="E1724" s="272">
        <v>5901330046094</v>
      </c>
      <c r="F1724" s="318">
        <v>2106909200</v>
      </c>
      <c r="G1724" s="91" t="s">
        <v>1423</v>
      </c>
      <c r="H1724" s="8" t="s">
        <v>243</v>
      </c>
      <c r="I1724" s="297" t="s">
        <v>1473</v>
      </c>
      <c r="J1724" s="104" t="s">
        <v>601</v>
      </c>
      <c r="K1724" s="5" t="s">
        <v>78</v>
      </c>
      <c r="L1724" s="15"/>
      <c r="M1724" s="206">
        <v>33.902881371086529</v>
      </c>
      <c r="N1724" s="73"/>
      <c r="O1724" s="197">
        <f t="shared" si="426"/>
        <v>1437.4821701340688</v>
      </c>
      <c r="P1724" s="174">
        <v>1.25</v>
      </c>
      <c r="Q1724" s="174">
        <f t="shared" si="433"/>
        <v>33.902881371086536</v>
      </c>
      <c r="R1724" s="173">
        <f t="shared" si="429"/>
        <v>1796.8527126675865</v>
      </c>
      <c r="S1724" s="173">
        <f t="shared" si="434"/>
        <v>359.37054253351766</v>
      </c>
      <c r="T1724" s="111"/>
      <c r="U1724" s="32">
        <f t="shared" si="430"/>
        <v>0</v>
      </c>
      <c r="V1724" s="280">
        <v>13</v>
      </c>
      <c r="W1724" s="137"/>
      <c r="X1724" s="215"/>
      <c r="Y1724" s="20">
        <v>46447</v>
      </c>
      <c r="Z1724" s="151"/>
    </row>
    <row r="1725" spans="1:26" s="46" customFormat="1" ht="12.75" customHeight="1">
      <c r="A1725" s="309" t="s">
        <v>2726</v>
      </c>
      <c r="B1725" s="310"/>
      <c r="C1725" s="310">
        <v>1054798</v>
      </c>
      <c r="D1725" s="272">
        <v>5901330046599</v>
      </c>
      <c r="E1725" s="272">
        <v>5901330046599</v>
      </c>
      <c r="F1725" s="318">
        <v>2106909200</v>
      </c>
      <c r="G1725" s="91" t="s">
        <v>1423</v>
      </c>
      <c r="H1725" s="8" t="s">
        <v>243</v>
      </c>
      <c r="I1725" s="297" t="s">
        <v>1473</v>
      </c>
      <c r="J1725" s="104" t="s">
        <v>601</v>
      </c>
      <c r="K1725" s="5" t="s">
        <v>1476</v>
      </c>
      <c r="L1725" s="15"/>
      <c r="M1725" s="206">
        <v>33.902881371086529</v>
      </c>
      <c r="N1725" s="73"/>
      <c r="O1725" s="197">
        <f t="shared" si="426"/>
        <v>1437.4821701340688</v>
      </c>
      <c r="P1725" s="174">
        <v>1.25</v>
      </c>
      <c r="Q1725" s="174">
        <f t="shared" si="433"/>
        <v>33.902881371086536</v>
      </c>
      <c r="R1725" s="173">
        <f t="shared" si="429"/>
        <v>1796.8527126675865</v>
      </c>
      <c r="S1725" s="173">
        <f t="shared" si="434"/>
        <v>359.37054253351766</v>
      </c>
      <c r="T1725" s="111"/>
      <c r="U1725" s="32">
        <f t="shared" si="430"/>
        <v>0</v>
      </c>
      <c r="V1725" s="280">
        <v>10</v>
      </c>
      <c r="W1725" s="137"/>
      <c r="X1725" s="215"/>
      <c r="Y1725" s="20">
        <v>46478</v>
      </c>
      <c r="Z1725" s="151"/>
    </row>
    <row r="1726" spans="1:26" s="46" customFormat="1" ht="12.75" customHeight="1">
      <c r="A1726" s="309" t="s">
        <v>2727</v>
      </c>
      <c r="B1726" s="310"/>
      <c r="C1726" s="310">
        <v>1054849</v>
      </c>
      <c r="D1726" s="272">
        <v>5901330085680</v>
      </c>
      <c r="E1726" s="272">
        <v>5901330085680</v>
      </c>
      <c r="F1726" s="318">
        <v>2106909200</v>
      </c>
      <c r="G1726" s="91" t="s">
        <v>1423</v>
      </c>
      <c r="H1726" s="8" t="s">
        <v>243</v>
      </c>
      <c r="I1726" s="297" t="s">
        <v>1477</v>
      </c>
      <c r="J1726" s="104" t="s">
        <v>601</v>
      </c>
      <c r="K1726" s="5" t="s">
        <v>1474</v>
      </c>
      <c r="L1726" s="15"/>
      <c r="M1726" s="206">
        <v>33.557286250076473</v>
      </c>
      <c r="N1726" s="73"/>
      <c r="O1726" s="197">
        <f t="shared" si="426"/>
        <v>1422.8289370032426</v>
      </c>
      <c r="P1726" s="174">
        <v>1.25</v>
      </c>
      <c r="Q1726" s="174">
        <f t="shared" si="433"/>
        <v>33.557286250076473</v>
      </c>
      <c r="R1726" s="173">
        <f t="shared" si="429"/>
        <v>1778.536171254053</v>
      </c>
      <c r="S1726" s="173">
        <f t="shared" si="434"/>
        <v>355.70723425081042</v>
      </c>
      <c r="T1726" s="111"/>
      <c r="U1726" s="32">
        <f t="shared" si="430"/>
        <v>0</v>
      </c>
      <c r="V1726" s="280">
        <v>15</v>
      </c>
      <c r="W1726" s="137"/>
      <c r="X1726" s="215"/>
      <c r="Y1726" s="20">
        <v>46661</v>
      </c>
      <c r="Z1726" s="151"/>
    </row>
    <row r="1727" spans="1:26" s="46" customFormat="1" ht="12.75" customHeight="1">
      <c r="A1727" s="309" t="s">
        <v>2728</v>
      </c>
      <c r="B1727" s="310"/>
      <c r="C1727" s="310">
        <v>1054850</v>
      </c>
      <c r="D1727" s="272">
        <v>5901330087325</v>
      </c>
      <c r="E1727" s="272">
        <v>5901330087325</v>
      </c>
      <c r="F1727" s="318">
        <v>2106909200</v>
      </c>
      <c r="G1727" s="91" t="s">
        <v>1423</v>
      </c>
      <c r="H1727" s="8" t="s">
        <v>243</v>
      </c>
      <c r="I1727" s="297" t="s">
        <v>1477</v>
      </c>
      <c r="J1727" s="104" t="s">
        <v>601</v>
      </c>
      <c r="K1727" s="5" t="s">
        <v>66</v>
      </c>
      <c r="L1727" s="15"/>
      <c r="M1727" s="206">
        <v>33.557286250076473</v>
      </c>
      <c r="N1727" s="73"/>
      <c r="O1727" s="197">
        <f t="shared" si="426"/>
        <v>1422.8289370032426</v>
      </c>
      <c r="P1727" s="174">
        <v>1.25</v>
      </c>
      <c r="Q1727" s="174">
        <f t="shared" si="433"/>
        <v>33.557286250076473</v>
      </c>
      <c r="R1727" s="173">
        <f t="shared" si="429"/>
        <v>1778.536171254053</v>
      </c>
      <c r="S1727" s="173">
        <f t="shared" si="434"/>
        <v>355.70723425081042</v>
      </c>
      <c r="T1727" s="111"/>
      <c r="U1727" s="32">
        <f t="shared" si="430"/>
        <v>0</v>
      </c>
      <c r="V1727" s="280">
        <v>12</v>
      </c>
      <c r="W1727" s="137"/>
      <c r="X1727" s="215"/>
      <c r="Y1727" s="20">
        <v>46569</v>
      </c>
      <c r="Z1727" s="151"/>
    </row>
    <row r="1728" spans="1:26" s="46" customFormat="1" ht="12.75" customHeight="1">
      <c r="A1728" s="309" t="s">
        <v>2729</v>
      </c>
      <c r="B1728" s="310"/>
      <c r="C1728" s="310">
        <v>1054855</v>
      </c>
      <c r="D1728" s="272">
        <v>5901330087363</v>
      </c>
      <c r="E1728" s="272">
        <v>5901330087363</v>
      </c>
      <c r="F1728" s="318">
        <v>2106909200</v>
      </c>
      <c r="G1728" s="91" t="s">
        <v>1423</v>
      </c>
      <c r="H1728" s="8" t="s">
        <v>243</v>
      </c>
      <c r="I1728" s="297" t="s">
        <v>1477</v>
      </c>
      <c r="J1728" s="104" t="s">
        <v>601</v>
      </c>
      <c r="K1728" s="5" t="s">
        <v>78</v>
      </c>
      <c r="L1728" s="15"/>
      <c r="M1728" s="206">
        <v>33.557286250076473</v>
      </c>
      <c r="N1728" s="73"/>
      <c r="O1728" s="197">
        <f t="shared" si="426"/>
        <v>1422.8289370032426</v>
      </c>
      <c r="P1728" s="174">
        <v>1.25</v>
      </c>
      <c r="Q1728" s="174">
        <f t="shared" si="433"/>
        <v>33.557286250076473</v>
      </c>
      <c r="R1728" s="173">
        <f t="shared" si="429"/>
        <v>1778.536171254053</v>
      </c>
      <c r="S1728" s="173">
        <f t="shared" si="434"/>
        <v>355.70723425081042</v>
      </c>
      <c r="T1728" s="111"/>
      <c r="U1728" s="32">
        <f t="shared" si="430"/>
        <v>0</v>
      </c>
      <c r="V1728" s="280">
        <v>14</v>
      </c>
      <c r="W1728" s="137"/>
      <c r="X1728" s="215"/>
      <c r="Y1728" s="20">
        <v>46539</v>
      </c>
      <c r="Z1728" s="151"/>
    </row>
    <row r="1729" spans="1:26" s="46" customFormat="1" ht="12.75" customHeight="1">
      <c r="A1729" s="309" t="s">
        <v>2730</v>
      </c>
      <c r="B1729" s="310"/>
      <c r="C1729" s="310">
        <v>1054856</v>
      </c>
      <c r="D1729" s="272">
        <v>5901330087349</v>
      </c>
      <c r="E1729" s="272">
        <v>5901330087349</v>
      </c>
      <c r="F1729" s="318">
        <v>2106909200</v>
      </c>
      <c r="G1729" s="91" t="s">
        <v>1423</v>
      </c>
      <c r="H1729" s="8" t="s">
        <v>243</v>
      </c>
      <c r="I1729" s="297" t="s">
        <v>1477</v>
      </c>
      <c r="J1729" s="104" t="s">
        <v>601</v>
      </c>
      <c r="K1729" s="5" t="s">
        <v>1476</v>
      </c>
      <c r="L1729" s="15"/>
      <c r="M1729" s="206">
        <v>33.557286250076473</v>
      </c>
      <c r="N1729" s="73"/>
      <c r="O1729" s="197">
        <f t="shared" si="426"/>
        <v>1422.8289370032426</v>
      </c>
      <c r="P1729" s="174">
        <v>1.25</v>
      </c>
      <c r="Q1729" s="174">
        <f t="shared" si="433"/>
        <v>33.557286250076473</v>
      </c>
      <c r="R1729" s="173">
        <f t="shared" si="429"/>
        <v>1778.536171254053</v>
      </c>
      <c r="S1729" s="173">
        <f t="shared" si="434"/>
        <v>355.70723425081042</v>
      </c>
      <c r="T1729" s="111"/>
      <c r="U1729" s="32">
        <f t="shared" si="430"/>
        <v>0</v>
      </c>
      <c r="V1729" s="280">
        <v>17</v>
      </c>
      <c r="W1729" s="137"/>
      <c r="X1729" s="215"/>
      <c r="Y1729" s="20">
        <v>46419</v>
      </c>
      <c r="Z1729" s="151"/>
    </row>
    <row r="1730" spans="1:26" s="46" customFormat="1" ht="12.75" customHeight="1">
      <c r="A1730" s="309" t="s">
        <v>2731</v>
      </c>
      <c r="B1730" s="310"/>
      <c r="C1730" s="310">
        <v>1054859</v>
      </c>
      <c r="D1730" s="272">
        <v>5901330078668</v>
      </c>
      <c r="E1730" s="272">
        <v>5901330078668</v>
      </c>
      <c r="F1730" s="318">
        <v>2106909200</v>
      </c>
      <c r="G1730" s="91" t="s">
        <v>1423</v>
      </c>
      <c r="H1730" s="8" t="s">
        <v>243</v>
      </c>
      <c r="I1730" s="297" t="s">
        <v>1478</v>
      </c>
      <c r="J1730" s="104" t="s">
        <v>591</v>
      </c>
      <c r="K1730" s="5" t="s">
        <v>1479</v>
      </c>
      <c r="L1730" s="15"/>
      <c r="M1730" s="206">
        <v>23.552307496835343</v>
      </c>
      <c r="N1730" s="73"/>
      <c r="O1730" s="197">
        <f t="shared" si="426"/>
        <v>998.61783786581861</v>
      </c>
      <c r="P1730" s="174">
        <v>1.25</v>
      </c>
      <c r="Q1730" s="174">
        <f t="shared" si="433"/>
        <v>23.552307496835347</v>
      </c>
      <c r="R1730" s="173">
        <f t="shared" si="429"/>
        <v>1248.2722973322734</v>
      </c>
      <c r="S1730" s="173">
        <f t="shared" si="434"/>
        <v>249.6544594664548</v>
      </c>
      <c r="T1730" s="111"/>
      <c r="U1730" s="32">
        <f t="shared" si="430"/>
        <v>0</v>
      </c>
      <c r="V1730" s="280">
        <v>2</v>
      </c>
      <c r="W1730" s="137"/>
      <c r="X1730" s="215"/>
      <c r="Y1730" s="20">
        <v>46692</v>
      </c>
      <c r="Z1730" s="151"/>
    </row>
    <row r="1731" spans="1:26" s="46" customFormat="1" ht="12.75" customHeight="1">
      <c r="A1731" s="309" t="s">
        <v>2732</v>
      </c>
      <c r="B1731" s="310"/>
      <c r="C1731" s="310">
        <v>1054861</v>
      </c>
      <c r="D1731" s="272">
        <v>5901330081132</v>
      </c>
      <c r="E1731" s="272">
        <v>5901330081132</v>
      </c>
      <c r="F1731" s="318">
        <v>2106909200</v>
      </c>
      <c r="G1731" s="91" t="s">
        <v>1423</v>
      </c>
      <c r="H1731" s="8" t="s">
        <v>243</v>
      </c>
      <c r="I1731" s="297" t="s">
        <v>1491</v>
      </c>
      <c r="J1731" s="104" t="s">
        <v>1378</v>
      </c>
      <c r="K1731" s="5" t="s">
        <v>66</v>
      </c>
      <c r="L1731" s="15"/>
      <c r="M1731" s="206">
        <v>1.0886246311816774</v>
      </c>
      <c r="N1731" s="73"/>
      <c r="O1731" s="197">
        <f t="shared" ref="O1731:O1773" si="435">(M1731+M1731*N1731)*$Y$3*(1-$Y$2/100)</f>
        <v>46.157684362103126</v>
      </c>
      <c r="P1731" s="174">
        <v>1.4</v>
      </c>
      <c r="Q1731" s="174">
        <f t="shared" si="433"/>
        <v>1.2192595869234786</v>
      </c>
      <c r="R1731" s="173">
        <f t="shared" si="429"/>
        <v>64.620758106944365</v>
      </c>
      <c r="S1731" s="173">
        <f t="shared" si="434"/>
        <v>18.463073744841239</v>
      </c>
      <c r="T1731" s="111"/>
      <c r="U1731" s="32">
        <f t="shared" si="430"/>
        <v>0</v>
      </c>
      <c r="V1731" s="280" t="s">
        <v>4119</v>
      </c>
      <c r="W1731" s="133" t="s">
        <v>249</v>
      </c>
      <c r="X1731" s="215"/>
      <c r="Y1731" s="20">
        <v>46388</v>
      </c>
      <c r="Z1731" s="151"/>
    </row>
    <row r="1732" spans="1:26" s="46" customFormat="1" ht="12.75" customHeight="1">
      <c r="A1732" s="309" t="s">
        <v>2733</v>
      </c>
      <c r="B1732" s="310"/>
      <c r="C1732" s="310">
        <v>1054862</v>
      </c>
      <c r="D1732" s="272">
        <v>5901330081170</v>
      </c>
      <c r="E1732" s="272">
        <v>5901330081170</v>
      </c>
      <c r="F1732" s="318">
        <v>2106909200</v>
      </c>
      <c r="G1732" s="91" t="s">
        <v>1423</v>
      </c>
      <c r="H1732" s="8" t="s">
        <v>243</v>
      </c>
      <c r="I1732" s="297" t="s">
        <v>1491</v>
      </c>
      <c r="J1732" s="104" t="s">
        <v>1378</v>
      </c>
      <c r="K1732" s="5" t="s">
        <v>1479</v>
      </c>
      <c r="L1732" s="15"/>
      <c r="M1732" s="206">
        <v>1.0886246311816774</v>
      </c>
      <c r="N1732" s="73"/>
      <c r="O1732" s="197">
        <f t="shared" si="435"/>
        <v>46.157684362103126</v>
      </c>
      <c r="P1732" s="174">
        <v>1.4</v>
      </c>
      <c r="Q1732" s="174">
        <f t="shared" si="433"/>
        <v>1.2192595869234786</v>
      </c>
      <c r="R1732" s="173">
        <f t="shared" si="429"/>
        <v>64.620758106944365</v>
      </c>
      <c r="S1732" s="173">
        <f t="shared" si="434"/>
        <v>18.463073744841239</v>
      </c>
      <c r="T1732" s="111"/>
      <c r="U1732" s="32">
        <f t="shared" si="430"/>
        <v>0</v>
      </c>
      <c r="V1732" s="280" t="s">
        <v>4119</v>
      </c>
      <c r="W1732" s="133" t="s">
        <v>249</v>
      </c>
      <c r="X1732" s="215"/>
      <c r="Y1732" s="20">
        <v>46478</v>
      </c>
      <c r="Z1732" s="151"/>
    </row>
    <row r="1733" spans="1:26" s="46" customFormat="1" ht="12.75" customHeight="1">
      <c r="A1733" s="369" t="s">
        <v>4113</v>
      </c>
      <c r="B1733" s="370"/>
      <c r="C1733" s="370">
        <v>706510</v>
      </c>
      <c r="D1733" s="272">
        <v>5901330021480</v>
      </c>
      <c r="E1733" s="272">
        <v>5901330021480</v>
      </c>
      <c r="F1733" s="371">
        <v>2106909200</v>
      </c>
      <c r="G1733" s="91" t="s">
        <v>1423</v>
      </c>
      <c r="H1733" s="8" t="s">
        <v>245</v>
      </c>
      <c r="I1733" s="303" t="s">
        <v>4114</v>
      </c>
      <c r="J1733" s="104" t="s">
        <v>480</v>
      </c>
      <c r="K1733" s="5"/>
      <c r="L1733" s="15"/>
      <c r="M1733" s="206">
        <v>22.947516035067739</v>
      </c>
      <c r="N1733" s="73"/>
      <c r="O1733" s="197">
        <f>(M1733+M1733*N1733)*$Y$3*(1-$Y$2/100)</f>
        <v>972.97467988687231</v>
      </c>
      <c r="P1733" s="174">
        <v>1.25</v>
      </c>
      <c r="Q1733" s="174">
        <f>M1733*0.8*P1733</f>
        <v>22.947516035067743</v>
      </c>
      <c r="R1733" s="173">
        <f>Q1733*53</f>
        <v>1216.2183498585903</v>
      </c>
      <c r="S1733" s="173">
        <f>R1733-O1733</f>
        <v>243.24366997171796</v>
      </c>
      <c r="T1733" s="111"/>
      <c r="U1733" s="32">
        <f>O1733*T1733</f>
        <v>0</v>
      </c>
      <c r="V1733" s="111"/>
      <c r="W1733" s="137"/>
      <c r="X1733" s="215"/>
      <c r="Y1733" s="20"/>
      <c r="Z1733" s="151"/>
    </row>
    <row r="1734" spans="1:26" s="46" customFormat="1" ht="12.75" customHeight="1">
      <c r="A1734" s="309" t="s">
        <v>2734</v>
      </c>
      <c r="B1734" s="310"/>
      <c r="C1734" s="310">
        <v>1054568</v>
      </c>
      <c r="D1734" s="272">
        <v>5901330072147</v>
      </c>
      <c r="E1734" s="272">
        <v>5901330072147</v>
      </c>
      <c r="F1734" s="318">
        <v>2106909200</v>
      </c>
      <c r="G1734" s="91" t="s">
        <v>1423</v>
      </c>
      <c r="H1734" s="8" t="s">
        <v>245</v>
      </c>
      <c r="I1734" s="303" t="s">
        <v>1453</v>
      </c>
      <c r="J1734" s="104" t="s">
        <v>616</v>
      </c>
      <c r="K1734" s="5" t="s">
        <v>55</v>
      </c>
      <c r="L1734" s="15"/>
      <c r="M1734" s="206">
        <v>21.651534331280029</v>
      </c>
      <c r="N1734" s="73"/>
      <c r="O1734" s="197">
        <f t="shared" si="435"/>
        <v>918.02505564627324</v>
      </c>
      <c r="P1734" s="174">
        <v>1.25</v>
      </c>
      <c r="Q1734" s="174">
        <f t="shared" ref="Q1734:Q1735" si="436">M1734*0.8*P1734</f>
        <v>21.651534331280029</v>
      </c>
      <c r="R1734" s="173">
        <f t="shared" si="429"/>
        <v>1147.5313195578415</v>
      </c>
      <c r="S1734" s="173">
        <f t="shared" ref="S1734:S1735" si="437">R1734-O1734</f>
        <v>229.50626391156823</v>
      </c>
      <c r="T1734" s="111"/>
      <c r="U1734" s="32">
        <f t="shared" si="430"/>
        <v>0</v>
      </c>
      <c r="V1734" s="280">
        <v>2</v>
      </c>
      <c r="W1734" s="137"/>
      <c r="X1734" s="215"/>
      <c r="Y1734" s="20">
        <v>46539</v>
      </c>
      <c r="Z1734" s="151"/>
    </row>
    <row r="1735" spans="1:26" s="46" customFormat="1" ht="12.75" customHeight="1">
      <c r="A1735" s="309" t="s">
        <v>2735</v>
      </c>
      <c r="B1735" s="310"/>
      <c r="C1735" s="310">
        <v>1054569</v>
      </c>
      <c r="D1735" s="272">
        <v>5901330028083</v>
      </c>
      <c r="E1735" s="272">
        <v>5901330028083</v>
      </c>
      <c r="F1735" s="318">
        <v>2106909200</v>
      </c>
      <c r="G1735" s="91" t="s">
        <v>1423</v>
      </c>
      <c r="H1735" s="8" t="s">
        <v>245</v>
      </c>
      <c r="I1735" s="303" t="s">
        <v>1485</v>
      </c>
      <c r="J1735" s="104" t="s">
        <v>498</v>
      </c>
      <c r="K1735" s="5"/>
      <c r="L1735" s="15"/>
      <c r="M1735" s="206">
        <v>6.0133551055749797</v>
      </c>
      <c r="N1735" s="73"/>
      <c r="O1735" s="197">
        <f t="shared" si="435"/>
        <v>254.96625647637916</v>
      </c>
      <c r="P1735" s="174">
        <v>1.6</v>
      </c>
      <c r="Q1735" s="174">
        <f t="shared" si="436"/>
        <v>7.6970945351359745</v>
      </c>
      <c r="R1735" s="173">
        <f t="shared" si="429"/>
        <v>407.94601036220666</v>
      </c>
      <c r="S1735" s="173">
        <f t="shared" si="437"/>
        <v>152.97975388582751</v>
      </c>
      <c r="T1735" s="111"/>
      <c r="U1735" s="32">
        <f t="shared" si="430"/>
        <v>0</v>
      </c>
      <c r="V1735" s="280" t="s">
        <v>4119</v>
      </c>
      <c r="W1735" s="137"/>
      <c r="X1735" s="215"/>
      <c r="Y1735" s="20">
        <v>46419</v>
      </c>
      <c r="Z1735" s="151"/>
    </row>
    <row r="1736" spans="1:26" s="46" customFormat="1" ht="12.75" customHeight="1">
      <c r="A1736" s="369" t="s">
        <v>4091</v>
      </c>
      <c r="B1736" s="370"/>
      <c r="C1736" s="370">
        <v>706553</v>
      </c>
      <c r="D1736" s="272">
        <v>5901330064746</v>
      </c>
      <c r="E1736" s="272">
        <v>5901330064746</v>
      </c>
      <c r="F1736" s="371">
        <v>2106909200</v>
      </c>
      <c r="G1736" s="91" t="s">
        <v>1423</v>
      </c>
      <c r="H1736" s="8" t="s">
        <v>245</v>
      </c>
      <c r="I1736" s="303" t="s">
        <v>4092</v>
      </c>
      <c r="J1736" s="104" t="s">
        <v>480</v>
      </c>
      <c r="K1736" s="5"/>
      <c r="L1736" s="15"/>
      <c r="M1736" s="206">
        <v>26.610824317774338</v>
      </c>
      <c r="N1736" s="73"/>
      <c r="O1736" s="197">
        <f>(M1736+M1736*N1736)*$Y$3*(1-$Y$2/100)</f>
        <v>1128.298951073632</v>
      </c>
      <c r="P1736" s="174">
        <v>1.25</v>
      </c>
      <c r="Q1736" s="174">
        <f>M1736*0.8*P1736</f>
        <v>26.610824317774338</v>
      </c>
      <c r="R1736" s="173">
        <f>Q1736*53</f>
        <v>1410.3736888420399</v>
      </c>
      <c r="S1736" s="173">
        <f>R1736-O1736</f>
        <v>282.07473776840789</v>
      </c>
      <c r="T1736" s="111"/>
      <c r="U1736" s="32">
        <f>O1736*T1736</f>
        <v>0</v>
      </c>
      <c r="V1736" s="111">
        <v>1</v>
      </c>
      <c r="W1736" s="137"/>
      <c r="X1736" s="215"/>
      <c r="Y1736" s="20">
        <v>46600</v>
      </c>
      <c r="Z1736" s="151"/>
    </row>
    <row r="1737" spans="1:26" s="46" customFormat="1" ht="12.75" customHeight="1">
      <c r="A1737" s="309" t="s">
        <v>3414</v>
      </c>
      <c r="B1737" s="310"/>
      <c r="C1737" s="310"/>
      <c r="D1737" s="272">
        <v>5901330049095</v>
      </c>
      <c r="E1737" s="272">
        <v>5901330049095</v>
      </c>
      <c r="F1737" s="318">
        <v>2106909200</v>
      </c>
      <c r="G1737" s="91" t="s">
        <v>1423</v>
      </c>
      <c r="H1737" s="8" t="s">
        <v>257</v>
      </c>
      <c r="I1737" s="299" t="s">
        <v>3327</v>
      </c>
      <c r="J1737" s="104" t="s">
        <v>486</v>
      </c>
      <c r="K1737" s="5"/>
      <c r="L1737" s="15"/>
      <c r="M1737" s="206">
        <v>11.007204604170296</v>
      </c>
      <c r="N1737" s="73"/>
      <c r="O1737" s="197">
        <f t="shared" si="435"/>
        <v>466.70547521682056</v>
      </c>
      <c r="P1737" s="174">
        <v>1.4</v>
      </c>
      <c r="Q1737" s="174">
        <f>M1737*0.8*P1737</f>
        <v>12.328069156670731</v>
      </c>
      <c r="R1737" s="173">
        <f t="shared" si="429"/>
        <v>653.38766530354872</v>
      </c>
      <c r="S1737" s="173">
        <f>R1737-O1737</f>
        <v>186.68219008672816</v>
      </c>
      <c r="T1737" s="111"/>
      <c r="U1737" s="32">
        <f t="shared" si="430"/>
        <v>0</v>
      </c>
      <c r="V1737" s="280">
        <v>12</v>
      </c>
      <c r="W1737" s="137"/>
      <c r="X1737" s="215"/>
      <c r="Y1737" s="20">
        <v>46784</v>
      </c>
      <c r="Z1737" s="151"/>
    </row>
    <row r="1738" spans="1:26" s="46" customFormat="1" ht="12.75" customHeight="1">
      <c r="A1738" s="309" t="s">
        <v>3415</v>
      </c>
      <c r="B1738" s="310"/>
      <c r="C1738" s="310"/>
      <c r="D1738" s="272">
        <v>5901330011696</v>
      </c>
      <c r="E1738" s="272">
        <v>5901330011696</v>
      </c>
      <c r="F1738" s="318">
        <v>2106909200</v>
      </c>
      <c r="G1738" s="91" t="s">
        <v>1423</v>
      </c>
      <c r="H1738" s="8" t="s">
        <v>257</v>
      </c>
      <c r="I1738" s="299" t="s">
        <v>3406</v>
      </c>
      <c r="J1738" s="104" t="s">
        <v>486</v>
      </c>
      <c r="K1738" s="5"/>
      <c r="L1738" s="15"/>
      <c r="M1738" s="206">
        <v>17.988226048573434</v>
      </c>
      <c r="N1738" s="73"/>
      <c r="O1738" s="197">
        <f t="shared" si="435"/>
        <v>762.70078445951367</v>
      </c>
      <c r="P1738" s="174">
        <v>1.3</v>
      </c>
      <c r="Q1738" s="174">
        <f>M1738*0.8*P1738</f>
        <v>18.707755090516372</v>
      </c>
      <c r="R1738" s="173">
        <f t="shared" si="429"/>
        <v>991.51101979736768</v>
      </c>
      <c r="S1738" s="173">
        <f>R1738-O1738</f>
        <v>228.81023533785401</v>
      </c>
      <c r="T1738" s="111"/>
      <c r="U1738" s="32">
        <f t="shared" si="430"/>
        <v>0</v>
      </c>
      <c r="V1738" s="280">
        <v>34</v>
      </c>
      <c r="W1738" s="137"/>
      <c r="X1738" s="215"/>
      <c r="Y1738" s="20">
        <v>46784</v>
      </c>
      <c r="Z1738" s="151"/>
    </row>
    <row r="1739" spans="1:26" s="46" customFormat="1" ht="12.75" customHeight="1">
      <c r="A1739" s="309" t="s">
        <v>2736</v>
      </c>
      <c r="B1739" s="310"/>
      <c r="C1739" s="310">
        <v>1056611</v>
      </c>
      <c r="D1739" s="272">
        <v>5901330078798</v>
      </c>
      <c r="E1739" s="272">
        <v>5901330078798</v>
      </c>
      <c r="F1739" s="318">
        <v>2106909200</v>
      </c>
      <c r="G1739" s="91" t="s">
        <v>1423</v>
      </c>
      <c r="H1739" s="8" t="s">
        <v>257</v>
      </c>
      <c r="I1739" s="299" t="s">
        <v>1444</v>
      </c>
      <c r="J1739" s="104" t="s">
        <v>592</v>
      </c>
      <c r="K1739" s="5" t="s">
        <v>78</v>
      </c>
      <c r="L1739" s="15"/>
      <c r="M1739" s="206">
        <v>25.59131871079467</v>
      </c>
      <c r="N1739" s="73"/>
      <c r="O1739" s="197">
        <f t="shared" si="435"/>
        <v>1085.071913337694</v>
      </c>
      <c r="P1739" s="174">
        <v>1.25</v>
      </c>
      <c r="Q1739" s="174">
        <f t="shared" ref="Q1739:Q1740" si="438">M1739*0.8*P1739</f>
        <v>25.59131871079467</v>
      </c>
      <c r="R1739" s="173">
        <f t="shared" si="429"/>
        <v>1356.3398916721176</v>
      </c>
      <c r="S1739" s="173">
        <f t="shared" ref="S1739:S1740" si="439">R1739-O1739</f>
        <v>271.26797833442356</v>
      </c>
      <c r="T1739" s="111"/>
      <c r="U1739" s="32">
        <f t="shared" si="430"/>
        <v>0</v>
      </c>
      <c r="V1739" s="280">
        <v>1</v>
      </c>
      <c r="W1739" s="137"/>
      <c r="X1739" s="215"/>
      <c r="Y1739" s="20">
        <v>46935</v>
      </c>
      <c r="Z1739" s="151"/>
    </row>
    <row r="1740" spans="1:26" s="46" customFormat="1" ht="12.75" customHeight="1">
      <c r="A1740" s="309" t="s">
        <v>2737</v>
      </c>
      <c r="B1740" s="310"/>
      <c r="C1740" s="310">
        <v>1056613</v>
      </c>
      <c r="D1740" s="272">
        <v>5901330078774</v>
      </c>
      <c r="E1740" s="272">
        <v>5901330078774</v>
      </c>
      <c r="F1740" s="318">
        <v>2106909200</v>
      </c>
      <c r="G1740" s="91" t="s">
        <v>1423</v>
      </c>
      <c r="H1740" s="8" t="s">
        <v>257</v>
      </c>
      <c r="I1740" s="299" t="s">
        <v>1444</v>
      </c>
      <c r="J1740" s="104" t="s">
        <v>1445</v>
      </c>
      <c r="K1740" s="5" t="s">
        <v>78</v>
      </c>
      <c r="L1740" s="15"/>
      <c r="M1740" s="206">
        <v>29.928537479470879</v>
      </c>
      <c r="N1740" s="73"/>
      <c r="O1740" s="197">
        <f t="shared" si="435"/>
        <v>1268.9699891295654</v>
      </c>
      <c r="P1740" s="174">
        <v>1.25</v>
      </c>
      <c r="Q1740" s="174">
        <f t="shared" si="438"/>
        <v>29.928537479470879</v>
      </c>
      <c r="R1740" s="173">
        <f t="shared" ref="R1740:R1788" si="440">Q1740*53</f>
        <v>1586.2124864119567</v>
      </c>
      <c r="S1740" s="173">
        <f t="shared" si="439"/>
        <v>317.24249728239124</v>
      </c>
      <c r="T1740" s="111"/>
      <c r="U1740" s="32">
        <f t="shared" si="430"/>
        <v>0</v>
      </c>
      <c r="V1740" s="280">
        <v>6</v>
      </c>
      <c r="W1740" s="137"/>
      <c r="X1740" s="215"/>
      <c r="Y1740" s="20">
        <v>47150</v>
      </c>
      <c r="Z1740" s="151"/>
    </row>
    <row r="1741" spans="1:26" s="46" customFormat="1" ht="12.75" customHeight="1">
      <c r="A1741" s="309" t="s">
        <v>3416</v>
      </c>
      <c r="B1741" s="310"/>
      <c r="C1741" s="310"/>
      <c r="D1741" s="272">
        <v>5901330054211</v>
      </c>
      <c r="E1741" s="272">
        <v>5901330054211</v>
      </c>
      <c r="F1741" s="318">
        <v>2106909200</v>
      </c>
      <c r="G1741" s="91" t="s">
        <v>1423</v>
      </c>
      <c r="H1741" s="8" t="s">
        <v>257</v>
      </c>
      <c r="I1741" s="299" t="s">
        <v>3344</v>
      </c>
      <c r="J1741" s="104" t="s">
        <v>3343</v>
      </c>
      <c r="K1741" s="5" t="s">
        <v>124</v>
      </c>
      <c r="L1741" s="15"/>
      <c r="M1741" s="206">
        <v>36.961398192025527</v>
      </c>
      <c r="N1741" s="73"/>
      <c r="O1741" s="197">
        <f t="shared" si="435"/>
        <v>1567.1632833418826</v>
      </c>
      <c r="P1741" s="174">
        <v>1.25</v>
      </c>
      <c r="Q1741" s="174">
        <f t="shared" ref="Q1741:Q1747" si="441">M1741*0.8*P1741</f>
        <v>36.961398192025527</v>
      </c>
      <c r="R1741" s="173">
        <f t="shared" si="440"/>
        <v>1958.954104177353</v>
      </c>
      <c r="S1741" s="173">
        <f t="shared" ref="S1741:S1747" si="442">R1741-O1741</f>
        <v>391.79082083547041</v>
      </c>
      <c r="T1741" s="111"/>
      <c r="U1741" s="32">
        <f t="shared" si="430"/>
        <v>0</v>
      </c>
      <c r="V1741" s="280">
        <v>7</v>
      </c>
      <c r="W1741" s="137"/>
      <c r="X1741" s="215"/>
      <c r="Y1741" s="20">
        <v>46692</v>
      </c>
      <c r="Z1741" s="151"/>
    </row>
    <row r="1742" spans="1:26" s="46" customFormat="1" ht="12.75" customHeight="1">
      <c r="A1742" s="309" t="s">
        <v>3417</v>
      </c>
      <c r="B1742" s="310"/>
      <c r="C1742" s="310"/>
      <c r="D1742" s="272">
        <v>5901330039959</v>
      </c>
      <c r="E1742" s="272">
        <v>5901330039959</v>
      </c>
      <c r="F1742" s="318">
        <v>2106909200</v>
      </c>
      <c r="G1742" s="91" t="s">
        <v>1423</v>
      </c>
      <c r="H1742" s="8" t="s">
        <v>257</v>
      </c>
      <c r="I1742" s="299" t="s">
        <v>3346</v>
      </c>
      <c r="J1742" s="104" t="s">
        <v>483</v>
      </c>
      <c r="K1742" s="5"/>
      <c r="L1742" s="15"/>
      <c r="M1742" s="206">
        <v>18.852213851098572</v>
      </c>
      <c r="N1742" s="73"/>
      <c r="O1742" s="197">
        <f t="shared" si="435"/>
        <v>799.33386728657945</v>
      </c>
      <c r="P1742" s="174">
        <v>1.3</v>
      </c>
      <c r="Q1742" s="174">
        <f t="shared" si="441"/>
        <v>19.606302405142518</v>
      </c>
      <c r="R1742" s="173">
        <f t="shared" si="440"/>
        <v>1039.1340274725535</v>
      </c>
      <c r="S1742" s="173">
        <f t="shared" si="442"/>
        <v>239.80016018597405</v>
      </c>
      <c r="T1742" s="111"/>
      <c r="U1742" s="32">
        <f t="shared" si="430"/>
        <v>0</v>
      </c>
      <c r="V1742" s="280">
        <v>8</v>
      </c>
      <c r="W1742" s="137"/>
      <c r="X1742" s="215"/>
      <c r="Y1742" s="20">
        <v>46753</v>
      </c>
      <c r="Z1742" s="151"/>
    </row>
    <row r="1743" spans="1:26" s="46" customFormat="1" ht="12.75" customHeight="1">
      <c r="A1743" s="309" t="s">
        <v>3418</v>
      </c>
      <c r="B1743" s="310"/>
      <c r="C1743" s="310"/>
      <c r="D1743" s="272">
        <v>5901330003523</v>
      </c>
      <c r="E1743" s="272">
        <v>5901330003523</v>
      </c>
      <c r="F1743" s="318">
        <v>2106909200</v>
      </c>
      <c r="G1743" s="91" t="s">
        <v>1423</v>
      </c>
      <c r="H1743" s="8" t="s">
        <v>257</v>
      </c>
      <c r="I1743" s="299" t="s">
        <v>3354</v>
      </c>
      <c r="J1743" s="104" t="s">
        <v>486</v>
      </c>
      <c r="K1743" s="5"/>
      <c r="L1743" s="15"/>
      <c r="M1743" s="206">
        <v>6.6181465673425786</v>
      </c>
      <c r="N1743" s="73"/>
      <c r="O1743" s="197">
        <f t="shared" si="435"/>
        <v>280.60941445532535</v>
      </c>
      <c r="P1743" s="174">
        <v>1.6</v>
      </c>
      <c r="Q1743" s="174">
        <f t="shared" si="441"/>
        <v>8.4712276061985019</v>
      </c>
      <c r="R1743" s="173">
        <f t="shared" si="440"/>
        <v>448.97506312852062</v>
      </c>
      <c r="S1743" s="173">
        <f t="shared" si="442"/>
        <v>168.36564867319527</v>
      </c>
      <c r="T1743" s="111"/>
      <c r="U1743" s="32">
        <f t="shared" si="430"/>
        <v>0</v>
      </c>
      <c r="V1743" s="280">
        <v>16</v>
      </c>
      <c r="W1743" s="137"/>
      <c r="X1743" s="215"/>
      <c r="Y1743" s="20">
        <v>46784</v>
      </c>
      <c r="Z1743" s="151"/>
    </row>
    <row r="1744" spans="1:26" s="46" customFormat="1" ht="12.75" customHeight="1">
      <c r="A1744" s="309" t="s">
        <v>3419</v>
      </c>
      <c r="B1744" s="310"/>
      <c r="C1744" s="310"/>
      <c r="D1744" s="272">
        <v>5901330013331</v>
      </c>
      <c r="E1744" s="272">
        <v>5901330013331</v>
      </c>
      <c r="F1744" s="318">
        <v>2106909200</v>
      </c>
      <c r="G1744" s="91" t="s">
        <v>1423</v>
      </c>
      <c r="H1744" s="8" t="s">
        <v>257</v>
      </c>
      <c r="I1744" s="299" t="s">
        <v>3355</v>
      </c>
      <c r="J1744" s="104" t="s">
        <v>480</v>
      </c>
      <c r="K1744" s="5"/>
      <c r="L1744" s="15"/>
      <c r="M1744" s="206">
        <v>17.383434586805834</v>
      </c>
      <c r="N1744" s="73"/>
      <c r="O1744" s="197">
        <f t="shared" si="435"/>
        <v>737.05762648056736</v>
      </c>
      <c r="P1744" s="174">
        <v>1.3</v>
      </c>
      <c r="Q1744" s="174">
        <f t="shared" si="441"/>
        <v>18.078771970278069</v>
      </c>
      <c r="R1744" s="173">
        <f t="shared" si="440"/>
        <v>958.17491442473761</v>
      </c>
      <c r="S1744" s="173">
        <f t="shared" si="442"/>
        <v>221.11728794417024</v>
      </c>
      <c r="T1744" s="111"/>
      <c r="U1744" s="32">
        <f t="shared" si="430"/>
        <v>0</v>
      </c>
      <c r="V1744" s="280">
        <v>28</v>
      </c>
      <c r="W1744" s="137"/>
      <c r="X1744" s="215"/>
      <c r="Y1744" s="20">
        <v>46784</v>
      </c>
      <c r="Z1744" s="151"/>
    </row>
    <row r="1745" spans="1:26" s="46" customFormat="1" ht="12.75" customHeight="1">
      <c r="A1745" s="309" t="s">
        <v>3420</v>
      </c>
      <c r="B1745" s="310"/>
      <c r="C1745" s="310"/>
      <c r="D1745" s="272">
        <v>5901330040474</v>
      </c>
      <c r="E1745" s="272">
        <v>5901330040474</v>
      </c>
      <c r="F1745" s="318">
        <v>2106909200</v>
      </c>
      <c r="G1745" s="91" t="s">
        <v>1423</v>
      </c>
      <c r="H1745" s="8" t="s">
        <v>257</v>
      </c>
      <c r="I1745" s="299" t="s">
        <v>3407</v>
      </c>
      <c r="J1745" s="104" t="s">
        <v>486</v>
      </c>
      <c r="K1745" s="5"/>
      <c r="L1745" s="15"/>
      <c r="M1745" s="206">
        <v>11.145442652574317</v>
      </c>
      <c r="N1745" s="73"/>
      <c r="O1745" s="197">
        <f t="shared" si="435"/>
        <v>472.5667684691511</v>
      </c>
      <c r="P1745" s="174">
        <v>1.4</v>
      </c>
      <c r="Q1745" s="174">
        <f t="shared" si="441"/>
        <v>12.482895770883236</v>
      </c>
      <c r="R1745" s="173">
        <f t="shared" si="440"/>
        <v>661.59347585681144</v>
      </c>
      <c r="S1745" s="173">
        <f t="shared" si="442"/>
        <v>189.02670738766034</v>
      </c>
      <c r="T1745" s="111"/>
      <c r="U1745" s="32">
        <f t="shared" si="430"/>
        <v>0</v>
      </c>
      <c r="V1745" s="280">
        <v>44</v>
      </c>
      <c r="W1745" s="137"/>
      <c r="X1745" s="215"/>
      <c r="Y1745" s="20">
        <v>46478</v>
      </c>
      <c r="Z1745" s="151"/>
    </row>
    <row r="1746" spans="1:26" s="46" customFormat="1" ht="12.75" customHeight="1">
      <c r="A1746" s="309" t="s">
        <v>2739</v>
      </c>
      <c r="B1746" s="310"/>
      <c r="C1746" s="310">
        <v>1056618</v>
      </c>
      <c r="D1746" s="272">
        <v>5901330055317</v>
      </c>
      <c r="E1746" s="272">
        <v>5901330055317</v>
      </c>
      <c r="F1746" s="318">
        <v>2106909200</v>
      </c>
      <c r="G1746" s="91" t="s">
        <v>1423</v>
      </c>
      <c r="H1746" s="8" t="s">
        <v>257</v>
      </c>
      <c r="I1746" s="299" t="s">
        <v>1448</v>
      </c>
      <c r="J1746" s="104" t="s">
        <v>486</v>
      </c>
      <c r="K1746" s="5"/>
      <c r="L1746" s="15"/>
      <c r="M1746" s="206">
        <v>6.9119024202011268</v>
      </c>
      <c r="N1746" s="73"/>
      <c r="O1746" s="197">
        <f t="shared" si="435"/>
        <v>293.06466261652776</v>
      </c>
      <c r="P1746" s="174">
        <v>1.6</v>
      </c>
      <c r="Q1746" s="174">
        <f t="shared" si="441"/>
        <v>8.8472350978574426</v>
      </c>
      <c r="R1746" s="173">
        <f t="shared" si="440"/>
        <v>468.90346018644448</v>
      </c>
      <c r="S1746" s="173">
        <f t="shared" si="442"/>
        <v>175.83879756991672</v>
      </c>
      <c r="T1746" s="111"/>
      <c r="U1746" s="32">
        <f t="shared" si="430"/>
        <v>0</v>
      </c>
      <c r="V1746" s="280">
        <v>1</v>
      </c>
      <c r="W1746" s="137"/>
      <c r="X1746" s="215"/>
      <c r="Y1746" s="20">
        <v>46478</v>
      </c>
      <c r="Z1746" s="151"/>
    </row>
    <row r="1747" spans="1:26" s="46" customFormat="1" ht="12.75" customHeight="1">
      <c r="A1747" s="309" t="s">
        <v>3421</v>
      </c>
      <c r="B1747" s="310"/>
      <c r="C1747" s="310">
        <v>706507</v>
      </c>
      <c r="D1747" s="272">
        <v>5901330004131</v>
      </c>
      <c r="E1747" s="272">
        <v>5901330004131</v>
      </c>
      <c r="F1747" s="318">
        <v>2106909200</v>
      </c>
      <c r="G1747" s="91" t="s">
        <v>1423</v>
      </c>
      <c r="H1747" s="8" t="s">
        <v>257</v>
      </c>
      <c r="I1747" s="299" t="s">
        <v>3381</v>
      </c>
      <c r="J1747" s="104" t="s">
        <v>1483</v>
      </c>
      <c r="K1747" s="5"/>
      <c r="L1747" s="15"/>
      <c r="M1747" s="206">
        <v>10.713448751311748</v>
      </c>
      <c r="N1747" s="73"/>
      <c r="O1747" s="197">
        <f t="shared" si="435"/>
        <v>454.25022705561815</v>
      </c>
      <c r="P1747" s="174">
        <v>1.4</v>
      </c>
      <c r="Q1747" s="174">
        <f t="shared" si="441"/>
        <v>11.999062601469159</v>
      </c>
      <c r="R1747" s="173">
        <f t="shared" si="440"/>
        <v>635.95031787786547</v>
      </c>
      <c r="S1747" s="173">
        <f t="shared" si="442"/>
        <v>181.70009082224732</v>
      </c>
      <c r="T1747" s="111"/>
      <c r="U1747" s="32">
        <f t="shared" si="430"/>
        <v>0</v>
      </c>
      <c r="V1747" s="280">
        <v>11</v>
      </c>
      <c r="W1747" s="137"/>
      <c r="X1747" s="215"/>
      <c r="Y1747" s="20">
        <v>46600</v>
      </c>
      <c r="Z1747" s="151"/>
    </row>
    <row r="1748" spans="1:26" s="46" customFormat="1" ht="12.75" customHeight="1">
      <c r="A1748" s="309" t="s">
        <v>2738</v>
      </c>
      <c r="B1748" s="310"/>
      <c r="C1748" s="310">
        <v>706514</v>
      </c>
      <c r="D1748" s="272">
        <v>5901330055324</v>
      </c>
      <c r="E1748" s="272">
        <v>5901330055324</v>
      </c>
      <c r="F1748" s="318">
        <v>2106909200</v>
      </c>
      <c r="G1748" s="91" t="s">
        <v>1423</v>
      </c>
      <c r="H1748" s="8" t="s">
        <v>257</v>
      </c>
      <c r="I1748" s="299" t="s">
        <v>1460</v>
      </c>
      <c r="J1748" s="104" t="s">
        <v>1483</v>
      </c>
      <c r="K1748" s="5"/>
      <c r="L1748" s="15"/>
      <c r="M1748" s="206">
        <v>9.7112229003825838</v>
      </c>
      <c r="N1748" s="73"/>
      <c r="O1748" s="197">
        <f t="shared" si="435"/>
        <v>411.75585097622155</v>
      </c>
      <c r="P1748" s="174">
        <v>1.5</v>
      </c>
      <c r="Q1748" s="174">
        <f t="shared" ref="Q1748" si="443">M1748*0.8*P1748</f>
        <v>11.653467480459101</v>
      </c>
      <c r="R1748" s="173">
        <f t="shared" si="440"/>
        <v>617.6337764643323</v>
      </c>
      <c r="S1748" s="173">
        <f t="shared" ref="S1748" si="444">R1748-O1748</f>
        <v>205.87792548811075</v>
      </c>
      <c r="T1748" s="111"/>
      <c r="U1748" s="32">
        <f t="shared" si="430"/>
        <v>0</v>
      </c>
      <c r="V1748" s="280">
        <v>11</v>
      </c>
      <c r="W1748" s="133" t="s">
        <v>249</v>
      </c>
      <c r="X1748" s="215"/>
      <c r="Y1748" s="20">
        <v>46813</v>
      </c>
      <c r="Z1748" s="151"/>
    </row>
    <row r="1749" spans="1:26" s="46" customFormat="1" ht="12.75" customHeight="1">
      <c r="A1749" s="309" t="s">
        <v>3422</v>
      </c>
      <c r="B1749" s="310"/>
      <c r="C1749" s="310"/>
      <c r="D1749" s="272">
        <v>5901330011795</v>
      </c>
      <c r="E1749" s="272">
        <v>5901330011795</v>
      </c>
      <c r="F1749" s="318">
        <v>2106909200</v>
      </c>
      <c r="G1749" s="91" t="s">
        <v>1423</v>
      </c>
      <c r="H1749" s="8" t="s">
        <v>257</v>
      </c>
      <c r="I1749" s="299" t="s">
        <v>3393</v>
      </c>
      <c r="J1749" s="104" t="s">
        <v>486</v>
      </c>
      <c r="K1749" s="5"/>
      <c r="L1749" s="15"/>
      <c r="M1749" s="206">
        <v>11.145442652574317</v>
      </c>
      <c r="N1749" s="73"/>
      <c r="O1749" s="197">
        <f t="shared" si="435"/>
        <v>472.5667684691511</v>
      </c>
      <c r="P1749" s="174">
        <v>1.4</v>
      </c>
      <c r="Q1749" s="174">
        <f>M1749*0.8*P1749</f>
        <v>12.482895770883236</v>
      </c>
      <c r="R1749" s="173">
        <f t="shared" si="440"/>
        <v>661.59347585681144</v>
      </c>
      <c r="S1749" s="173">
        <f>R1749-O1749</f>
        <v>189.02670738766034</v>
      </c>
      <c r="T1749" s="111"/>
      <c r="U1749" s="32">
        <f t="shared" si="430"/>
        <v>0</v>
      </c>
      <c r="V1749" s="280">
        <v>22</v>
      </c>
      <c r="W1749" s="137"/>
      <c r="X1749" s="215"/>
      <c r="Y1749" s="20">
        <v>46478</v>
      </c>
      <c r="Z1749" s="151"/>
    </row>
    <row r="1750" spans="1:26" s="46" customFormat="1" ht="12.75" customHeight="1">
      <c r="A1750" s="309" t="s">
        <v>3423</v>
      </c>
      <c r="B1750" s="310"/>
      <c r="C1750" s="310"/>
      <c r="D1750" s="272">
        <v>5901330070990</v>
      </c>
      <c r="E1750" s="272">
        <v>5901330070990</v>
      </c>
      <c r="F1750" s="318">
        <v>2106909200</v>
      </c>
      <c r="G1750" s="91" t="s">
        <v>1423</v>
      </c>
      <c r="H1750" s="8" t="s">
        <v>257</v>
      </c>
      <c r="I1750" s="299" t="s">
        <v>3394</v>
      </c>
      <c r="J1750" s="104" t="s">
        <v>483</v>
      </c>
      <c r="K1750" s="5"/>
      <c r="L1750" s="15"/>
      <c r="M1750" s="206">
        <v>8.3634019284433627</v>
      </c>
      <c r="N1750" s="73"/>
      <c r="O1750" s="197">
        <f t="shared" si="435"/>
        <v>354.60824176599863</v>
      </c>
      <c r="P1750" s="174">
        <v>1.5</v>
      </c>
      <c r="Q1750" s="174">
        <f>M1750*0.8*P1750</f>
        <v>10.036082314132036</v>
      </c>
      <c r="R1750" s="173">
        <f t="shared" si="440"/>
        <v>531.91236264899794</v>
      </c>
      <c r="S1750" s="173">
        <f>R1750-O1750</f>
        <v>177.30412088299931</v>
      </c>
      <c r="T1750" s="111"/>
      <c r="U1750" s="32">
        <f t="shared" ref="U1750:U1796" si="445">O1750*T1750</f>
        <v>0</v>
      </c>
      <c r="V1750" s="280">
        <v>7</v>
      </c>
      <c r="W1750" s="137"/>
      <c r="X1750" s="215"/>
      <c r="Y1750" s="20">
        <v>46539</v>
      </c>
      <c r="Z1750" s="151"/>
    </row>
    <row r="1751" spans="1:26" s="46" customFormat="1" ht="12.75" customHeight="1">
      <c r="A1751" s="309" t="s">
        <v>3424</v>
      </c>
      <c r="B1751" s="310"/>
      <c r="C1751" s="310"/>
      <c r="D1751" s="272">
        <v>5901330034213</v>
      </c>
      <c r="E1751" s="272">
        <v>5901330034213</v>
      </c>
      <c r="F1751" s="318">
        <v>2106909200</v>
      </c>
      <c r="G1751" s="91" t="s">
        <v>1423</v>
      </c>
      <c r="H1751" s="8" t="s">
        <v>241</v>
      </c>
      <c r="I1751" s="302" t="s">
        <v>3328</v>
      </c>
      <c r="J1751" s="104" t="s">
        <v>498</v>
      </c>
      <c r="K1751" s="5"/>
      <c r="L1751" s="15"/>
      <c r="M1751" s="206">
        <v>5.6332004724639182</v>
      </c>
      <c r="N1751" s="73"/>
      <c r="O1751" s="197">
        <f t="shared" si="435"/>
        <v>238.84770003247013</v>
      </c>
      <c r="P1751" s="174">
        <v>1.7</v>
      </c>
      <c r="Q1751" s="174">
        <f t="shared" ref="Q1751:Q1796" si="446">M1751*0.8*P1751</f>
        <v>7.6611526425509284</v>
      </c>
      <c r="R1751" s="173">
        <f t="shared" si="440"/>
        <v>406.04109005519922</v>
      </c>
      <c r="S1751" s="173">
        <f t="shared" ref="S1751:S1796" si="447">R1751-O1751</f>
        <v>167.19339002272909</v>
      </c>
      <c r="T1751" s="111"/>
      <c r="U1751" s="32">
        <f t="shared" si="445"/>
        <v>0</v>
      </c>
      <c r="V1751" s="280">
        <v>7</v>
      </c>
      <c r="W1751" s="137"/>
      <c r="X1751" s="215"/>
      <c r="Y1751" s="20">
        <v>46784</v>
      </c>
      <c r="Z1751" s="151"/>
    </row>
    <row r="1752" spans="1:26" s="46" customFormat="1" ht="12.75" customHeight="1">
      <c r="A1752" s="309" t="s">
        <v>3425</v>
      </c>
      <c r="B1752" s="310"/>
      <c r="C1752" s="310"/>
      <c r="D1752" s="272">
        <v>5901330067648</v>
      </c>
      <c r="E1752" s="272">
        <v>5901330067648</v>
      </c>
      <c r="F1752" s="318">
        <v>2106909200</v>
      </c>
      <c r="G1752" s="91" t="s">
        <v>1423</v>
      </c>
      <c r="H1752" s="8" t="s">
        <v>241</v>
      </c>
      <c r="I1752" s="160" t="s">
        <v>3329</v>
      </c>
      <c r="J1752" s="104" t="s">
        <v>483</v>
      </c>
      <c r="K1752" s="5"/>
      <c r="L1752" s="15"/>
      <c r="M1752" s="206">
        <v>11.076323628372307</v>
      </c>
      <c r="N1752" s="73"/>
      <c r="O1752" s="197">
        <f t="shared" si="435"/>
        <v>469.63612184298586</v>
      </c>
      <c r="P1752" s="174">
        <v>1.4</v>
      </c>
      <c r="Q1752" s="174">
        <f t="shared" si="446"/>
        <v>12.405482463776986</v>
      </c>
      <c r="R1752" s="173">
        <f t="shared" si="440"/>
        <v>657.49057058018025</v>
      </c>
      <c r="S1752" s="173">
        <f t="shared" si="447"/>
        <v>187.85444873719439</v>
      </c>
      <c r="T1752" s="111"/>
      <c r="U1752" s="32">
        <f t="shared" si="445"/>
        <v>0</v>
      </c>
      <c r="V1752" s="280">
        <v>27</v>
      </c>
      <c r="W1752" s="137"/>
      <c r="X1752" s="215"/>
      <c r="Y1752" s="20">
        <v>46753</v>
      </c>
      <c r="Z1752" s="151"/>
    </row>
    <row r="1753" spans="1:26" s="46" customFormat="1" ht="12.75" customHeight="1">
      <c r="A1753" s="309" t="s">
        <v>3426</v>
      </c>
      <c r="B1753" s="310"/>
      <c r="C1753" s="310"/>
      <c r="D1753" s="272">
        <v>5901330080142</v>
      </c>
      <c r="E1753" s="272">
        <v>5901330080142</v>
      </c>
      <c r="F1753" s="318">
        <v>2106909200</v>
      </c>
      <c r="G1753" s="91" t="s">
        <v>1423</v>
      </c>
      <c r="H1753" s="8" t="s">
        <v>241</v>
      </c>
      <c r="I1753" s="160" t="s">
        <v>3330</v>
      </c>
      <c r="J1753" s="104" t="s">
        <v>3326</v>
      </c>
      <c r="K1753" s="5" t="s">
        <v>94</v>
      </c>
      <c r="L1753" s="15"/>
      <c r="M1753" s="206">
        <v>3.5077904782520717</v>
      </c>
      <c r="N1753" s="73"/>
      <c r="O1753" s="197">
        <f t="shared" si="435"/>
        <v>148.73031627788785</v>
      </c>
      <c r="P1753" s="174">
        <v>1.8</v>
      </c>
      <c r="Q1753" s="174">
        <f t="shared" si="446"/>
        <v>5.0512182886829837</v>
      </c>
      <c r="R1753" s="173">
        <f t="shared" si="440"/>
        <v>267.71456930019815</v>
      </c>
      <c r="S1753" s="173">
        <f t="shared" si="447"/>
        <v>118.9842530223103</v>
      </c>
      <c r="T1753" s="111"/>
      <c r="U1753" s="32">
        <f t="shared" si="445"/>
        <v>0</v>
      </c>
      <c r="V1753" s="280">
        <v>22</v>
      </c>
      <c r="W1753" s="137"/>
      <c r="X1753" s="215"/>
      <c r="Y1753" s="20">
        <v>46784</v>
      </c>
      <c r="Z1753" s="151"/>
    </row>
    <row r="1754" spans="1:26" s="46" customFormat="1" ht="12.75" customHeight="1">
      <c r="A1754" s="309" t="s">
        <v>3427</v>
      </c>
      <c r="B1754" s="310"/>
      <c r="C1754" s="310"/>
      <c r="D1754" s="272">
        <v>5901330041006</v>
      </c>
      <c r="E1754" s="272">
        <v>5901330041006</v>
      </c>
      <c r="F1754" s="318">
        <v>2106909200</v>
      </c>
      <c r="G1754" s="91" t="s">
        <v>1423</v>
      </c>
      <c r="H1754" s="8" t="s">
        <v>241</v>
      </c>
      <c r="I1754" s="160" t="s">
        <v>3331</v>
      </c>
      <c r="J1754" s="104" t="s">
        <v>498</v>
      </c>
      <c r="K1754" s="5"/>
      <c r="L1754" s="15"/>
      <c r="M1754" s="206">
        <v>7.775890222726269</v>
      </c>
      <c r="N1754" s="73"/>
      <c r="O1754" s="197">
        <f t="shared" si="435"/>
        <v>329.69774544359382</v>
      </c>
      <c r="P1754" s="174">
        <v>1.6</v>
      </c>
      <c r="Q1754" s="174">
        <f t="shared" si="446"/>
        <v>9.9531394850896255</v>
      </c>
      <c r="R1754" s="173">
        <f t="shared" si="440"/>
        <v>527.51639270975011</v>
      </c>
      <c r="S1754" s="173">
        <f t="shared" si="447"/>
        <v>197.81864726615629</v>
      </c>
      <c r="T1754" s="111"/>
      <c r="U1754" s="32">
        <f t="shared" si="445"/>
        <v>0</v>
      </c>
      <c r="V1754" s="280">
        <v>11</v>
      </c>
      <c r="W1754" s="137"/>
      <c r="X1754" s="215"/>
      <c r="Y1754" s="20">
        <v>46966</v>
      </c>
      <c r="Z1754" s="151"/>
    </row>
    <row r="1755" spans="1:26" s="46" customFormat="1" ht="12.75" customHeight="1">
      <c r="A1755" s="309" t="s">
        <v>3428</v>
      </c>
      <c r="B1755" s="310"/>
      <c r="C1755" s="310"/>
      <c r="D1755" s="272">
        <v>5901330041013</v>
      </c>
      <c r="E1755" s="272">
        <v>5901330041013</v>
      </c>
      <c r="F1755" s="318">
        <v>2106909200</v>
      </c>
      <c r="G1755" s="91" t="s">
        <v>1423</v>
      </c>
      <c r="H1755" s="8" t="s">
        <v>241</v>
      </c>
      <c r="I1755" s="160" t="s">
        <v>3332</v>
      </c>
      <c r="J1755" s="104" t="s">
        <v>498</v>
      </c>
      <c r="K1755" s="5"/>
      <c r="L1755" s="15"/>
      <c r="M1755" s="206">
        <v>5.5468016922114041</v>
      </c>
      <c r="N1755" s="73"/>
      <c r="O1755" s="197">
        <f t="shared" si="435"/>
        <v>235.18439174976353</v>
      </c>
      <c r="P1755" s="174">
        <v>1.7</v>
      </c>
      <c r="Q1755" s="174">
        <f t="shared" si="446"/>
        <v>7.5436503014075091</v>
      </c>
      <c r="R1755" s="173">
        <f t="shared" si="440"/>
        <v>399.81346597459799</v>
      </c>
      <c r="S1755" s="173">
        <f t="shared" si="447"/>
        <v>164.62907422483445</v>
      </c>
      <c r="T1755" s="111"/>
      <c r="U1755" s="32">
        <f t="shared" si="445"/>
        <v>0</v>
      </c>
      <c r="V1755" s="280">
        <v>1</v>
      </c>
      <c r="W1755" s="137"/>
      <c r="X1755" s="215"/>
      <c r="Y1755" s="20">
        <v>46874</v>
      </c>
      <c r="Z1755" s="151"/>
    </row>
    <row r="1756" spans="1:26" s="46" customFormat="1" ht="12.75" customHeight="1">
      <c r="A1756" s="369" t="s">
        <v>4093</v>
      </c>
      <c r="B1756" s="370"/>
      <c r="C1756" s="370"/>
      <c r="D1756" s="272">
        <v>5901330090684</v>
      </c>
      <c r="E1756" s="272">
        <v>5901330090684</v>
      </c>
      <c r="F1756" s="371">
        <v>2106905900</v>
      </c>
      <c r="G1756" s="91" t="s">
        <v>1423</v>
      </c>
      <c r="H1756" s="8" t="s">
        <v>241</v>
      </c>
      <c r="I1756" s="160" t="s">
        <v>3334</v>
      </c>
      <c r="J1756" s="104" t="s">
        <v>4094</v>
      </c>
      <c r="K1756" s="5" t="s">
        <v>125</v>
      </c>
      <c r="L1756" s="15"/>
      <c r="M1756" s="206">
        <v>1.5653426069279024</v>
      </c>
      <c r="N1756" s="73"/>
      <c r="O1756" s="197">
        <f>(M1756+M1756*N1756)*$Y$3*(1-$Y$2/100)</f>
        <v>66.370526533743075</v>
      </c>
      <c r="P1756" s="174">
        <v>1.4</v>
      </c>
      <c r="Q1756" s="174">
        <f>M1756*0.8*P1756</f>
        <v>1.7531837197592506</v>
      </c>
      <c r="R1756" s="173">
        <f>Q1756*53</f>
        <v>92.918737147240279</v>
      </c>
      <c r="S1756" s="173">
        <f>R1756-O1756</f>
        <v>26.548210613497204</v>
      </c>
      <c r="T1756" s="111"/>
      <c r="U1756" s="32">
        <f>O1756*T1756</f>
        <v>0</v>
      </c>
      <c r="V1756" s="111">
        <v>1</v>
      </c>
      <c r="W1756" s="137"/>
      <c r="X1756" s="215"/>
      <c r="Y1756" s="20">
        <v>46753</v>
      </c>
      <c r="Z1756" s="151"/>
    </row>
    <row r="1757" spans="1:26" s="46" customFormat="1" ht="12.75" customHeight="1">
      <c r="A1757" s="369" t="s">
        <v>4095</v>
      </c>
      <c r="B1757" s="370"/>
      <c r="C1757" s="370"/>
      <c r="D1757" s="272">
        <v>5901330090660</v>
      </c>
      <c r="E1757" s="272">
        <v>5901330090660</v>
      </c>
      <c r="F1757" s="371">
        <v>2106905900</v>
      </c>
      <c r="G1757" s="91" t="s">
        <v>1423</v>
      </c>
      <c r="H1757" s="8" t="s">
        <v>241</v>
      </c>
      <c r="I1757" s="160" t="s">
        <v>3334</v>
      </c>
      <c r="J1757" s="104" t="s">
        <v>4094</v>
      </c>
      <c r="K1757" s="5" t="s">
        <v>78</v>
      </c>
      <c r="L1757" s="15"/>
      <c r="M1757" s="206">
        <v>1.5653426069279024</v>
      </c>
      <c r="N1757" s="73"/>
      <c r="O1757" s="197">
        <f>(M1757+M1757*N1757)*$Y$3*(1-$Y$2/100)</f>
        <v>66.370526533743075</v>
      </c>
      <c r="P1757" s="174">
        <v>1.4</v>
      </c>
      <c r="Q1757" s="174">
        <f>M1757*0.8*P1757</f>
        <v>1.7531837197592506</v>
      </c>
      <c r="R1757" s="173">
        <f>Q1757*53</f>
        <v>92.918737147240279</v>
      </c>
      <c r="S1757" s="173">
        <f>R1757-O1757</f>
        <v>26.548210613497204</v>
      </c>
      <c r="T1757" s="111"/>
      <c r="U1757" s="32">
        <f>O1757*T1757</f>
        <v>0</v>
      </c>
      <c r="V1757" s="111">
        <v>3</v>
      </c>
      <c r="W1757" s="137"/>
      <c r="X1757" s="215"/>
      <c r="Y1757" s="20">
        <v>46753</v>
      </c>
      <c r="Z1757" s="151"/>
    </row>
    <row r="1758" spans="1:26" s="46" customFormat="1" ht="12.75" customHeight="1">
      <c r="A1758" s="309" t="s">
        <v>3429</v>
      </c>
      <c r="B1758" s="310"/>
      <c r="C1758" s="310"/>
      <c r="D1758" s="272">
        <v>5901330096006</v>
      </c>
      <c r="E1758" s="272">
        <v>5901330096006</v>
      </c>
      <c r="F1758" s="318">
        <v>2106909200</v>
      </c>
      <c r="G1758" s="91" t="s">
        <v>1423</v>
      </c>
      <c r="H1758" s="8" t="s">
        <v>241</v>
      </c>
      <c r="I1758" s="160" t="s">
        <v>3333</v>
      </c>
      <c r="J1758" s="104" t="s">
        <v>480</v>
      </c>
      <c r="K1758" s="5"/>
      <c r="L1758" s="15"/>
      <c r="M1758" s="206">
        <v>16.761363368987734</v>
      </c>
      <c r="N1758" s="73"/>
      <c r="O1758" s="197">
        <f t="shared" si="435"/>
        <v>710.6818068450799</v>
      </c>
      <c r="P1758" s="174">
        <v>1.3</v>
      </c>
      <c r="Q1758" s="174">
        <f t="shared" si="446"/>
        <v>17.431817903747245</v>
      </c>
      <c r="R1758" s="173">
        <f t="shared" si="440"/>
        <v>923.88634889860396</v>
      </c>
      <c r="S1758" s="173">
        <f t="shared" si="447"/>
        <v>213.20454205352405</v>
      </c>
      <c r="T1758" s="111"/>
      <c r="U1758" s="32">
        <f t="shared" si="445"/>
        <v>0</v>
      </c>
      <c r="V1758" s="280">
        <v>2</v>
      </c>
      <c r="W1758" s="137"/>
      <c r="X1758" s="215"/>
      <c r="Y1758" s="20">
        <v>46508</v>
      </c>
      <c r="Z1758" s="151"/>
    </row>
    <row r="1759" spans="1:26" s="46" customFormat="1" ht="12.75" customHeight="1">
      <c r="A1759" s="309" t="s">
        <v>3430</v>
      </c>
      <c r="B1759" s="310"/>
      <c r="C1759" s="310"/>
      <c r="D1759" s="272">
        <v>5901330041471</v>
      </c>
      <c r="E1759" s="272">
        <v>5901330041471</v>
      </c>
      <c r="F1759" s="318">
        <v>2106909200</v>
      </c>
      <c r="G1759" s="91" t="s">
        <v>1423</v>
      </c>
      <c r="H1759" s="8" t="s">
        <v>241</v>
      </c>
      <c r="I1759" s="160" t="s">
        <v>3334</v>
      </c>
      <c r="J1759" s="104" t="s">
        <v>3326</v>
      </c>
      <c r="K1759" s="5" t="s">
        <v>78</v>
      </c>
      <c r="L1759" s="15"/>
      <c r="M1759" s="206">
        <v>4.9592899864943085</v>
      </c>
      <c r="N1759" s="73"/>
      <c r="O1759" s="197">
        <f t="shared" si="435"/>
        <v>210.2738954273587</v>
      </c>
      <c r="P1759" s="174">
        <v>1.7</v>
      </c>
      <c r="Q1759" s="174">
        <f t="shared" si="446"/>
        <v>6.7446343816322596</v>
      </c>
      <c r="R1759" s="173">
        <f t="shared" si="440"/>
        <v>357.46562222650977</v>
      </c>
      <c r="S1759" s="173">
        <f t="shared" si="447"/>
        <v>147.19172679915107</v>
      </c>
      <c r="T1759" s="111"/>
      <c r="U1759" s="32">
        <f t="shared" si="445"/>
        <v>0</v>
      </c>
      <c r="V1759" s="280">
        <v>12</v>
      </c>
      <c r="W1759" s="137"/>
      <c r="X1759" s="215"/>
      <c r="Y1759" s="20">
        <v>46905</v>
      </c>
      <c r="Z1759" s="151"/>
    </row>
    <row r="1760" spans="1:26" s="46" customFormat="1" ht="12.75" customHeight="1">
      <c r="A1760" s="309" t="s">
        <v>3431</v>
      </c>
      <c r="B1760" s="310"/>
      <c r="C1760" s="310"/>
      <c r="D1760" s="272">
        <v>5901330025839</v>
      </c>
      <c r="E1760" s="272">
        <v>5901330025839</v>
      </c>
      <c r="F1760" s="318">
        <v>2106909200</v>
      </c>
      <c r="G1760" s="91" t="s">
        <v>1423</v>
      </c>
      <c r="H1760" s="8" t="s">
        <v>241</v>
      </c>
      <c r="I1760" s="160" t="s">
        <v>3334</v>
      </c>
      <c r="J1760" s="104" t="s">
        <v>498</v>
      </c>
      <c r="K1760" s="5"/>
      <c r="L1760" s="15"/>
      <c r="M1760" s="206">
        <v>5.8232777890194498</v>
      </c>
      <c r="N1760" s="73"/>
      <c r="O1760" s="197">
        <f t="shared" si="435"/>
        <v>246.90697825442467</v>
      </c>
      <c r="P1760" s="174">
        <v>1.7</v>
      </c>
      <c r="Q1760" s="174">
        <f t="shared" si="446"/>
        <v>7.9196577930664516</v>
      </c>
      <c r="R1760" s="173">
        <f t="shared" si="440"/>
        <v>419.74186303252191</v>
      </c>
      <c r="S1760" s="173">
        <f t="shared" si="447"/>
        <v>172.83488477809723</v>
      </c>
      <c r="T1760" s="111"/>
      <c r="U1760" s="32">
        <f t="shared" si="445"/>
        <v>0</v>
      </c>
      <c r="V1760" s="280">
        <v>25</v>
      </c>
      <c r="W1760" s="137"/>
      <c r="X1760" s="215"/>
      <c r="Y1760" s="20">
        <v>47119</v>
      </c>
      <c r="Z1760" s="151"/>
    </row>
    <row r="1761" spans="1:26" s="46" customFormat="1" ht="12.75" customHeight="1">
      <c r="A1761" s="309" t="s">
        <v>3432</v>
      </c>
      <c r="B1761" s="310"/>
      <c r="C1761" s="310"/>
      <c r="D1761" s="272">
        <v>5901330034947</v>
      </c>
      <c r="E1761" s="272">
        <v>5901330034947</v>
      </c>
      <c r="F1761" s="318">
        <v>2106909200</v>
      </c>
      <c r="G1761" s="91" t="s">
        <v>1423</v>
      </c>
      <c r="H1761" s="8" t="s">
        <v>241</v>
      </c>
      <c r="I1761" s="160" t="s">
        <v>3335</v>
      </c>
      <c r="J1761" s="104" t="s">
        <v>488</v>
      </c>
      <c r="K1761" s="5"/>
      <c r="L1761" s="15"/>
      <c r="M1761" s="206">
        <v>6.5144680310395637</v>
      </c>
      <c r="N1761" s="73"/>
      <c r="O1761" s="197">
        <f t="shared" si="435"/>
        <v>276.21344451607752</v>
      </c>
      <c r="P1761" s="174">
        <v>1.6</v>
      </c>
      <c r="Q1761" s="174">
        <f t="shared" si="446"/>
        <v>8.3385190797306432</v>
      </c>
      <c r="R1761" s="173">
        <f t="shared" si="440"/>
        <v>441.94151122572407</v>
      </c>
      <c r="S1761" s="173">
        <f t="shared" si="447"/>
        <v>165.72806670964655</v>
      </c>
      <c r="T1761" s="111"/>
      <c r="U1761" s="32">
        <f t="shared" si="445"/>
        <v>0</v>
      </c>
      <c r="V1761" s="280">
        <v>10</v>
      </c>
      <c r="W1761" s="137"/>
      <c r="X1761" s="215"/>
      <c r="Y1761" s="20">
        <v>47058</v>
      </c>
      <c r="Z1761" s="151"/>
    </row>
    <row r="1762" spans="1:26" s="46" customFormat="1" ht="12.75" customHeight="1">
      <c r="A1762" s="309" t="s">
        <v>3433</v>
      </c>
      <c r="B1762" s="310"/>
      <c r="C1762" s="310"/>
      <c r="D1762" s="272">
        <v>5901330049811</v>
      </c>
      <c r="E1762" s="272">
        <v>5901330049811</v>
      </c>
      <c r="F1762" s="318">
        <v>2106909200</v>
      </c>
      <c r="G1762" s="91" t="s">
        <v>1423</v>
      </c>
      <c r="H1762" s="8" t="s">
        <v>241</v>
      </c>
      <c r="I1762" s="160" t="s">
        <v>3336</v>
      </c>
      <c r="J1762" s="104" t="s">
        <v>3326</v>
      </c>
      <c r="K1762" s="5"/>
      <c r="L1762" s="15"/>
      <c r="M1762" s="206">
        <v>4.7346531578377729</v>
      </c>
      <c r="N1762" s="73"/>
      <c r="O1762" s="197">
        <f t="shared" si="435"/>
        <v>200.74929389232159</v>
      </c>
      <c r="P1762" s="174">
        <v>1.7</v>
      </c>
      <c r="Q1762" s="174">
        <f t="shared" si="446"/>
        <v>6.4391282946593718</v>
      </c>
      <c r="R1762" s="173">
        <f t="shared" si="440"/>
        <v>341.27379961694669</v>
      </c>
      <c r="S1762" s="173">
        <f t="shared" si="447"/>
        <v>140.5245057246251</v>
      </c>
      <c r="T1762" s="111"/>
      <c r="U1762" s="32">
        <f t="shared" si="445"/>
        <v>0</v>
      </c>
      <c r="V1762" s="280">
        <v>5</v>
      </c>
      <c r="W1762" s="137"/>
      <c r="X1762" s="215"/>
      <c r="Y1762" s="20">
        <v>46784</v>
      </c>
      <c r="Z1762" s="151"/>
    </row>
    <row r="1763" spans="1:26" s="46" customFormat="1" ht="12.75" customHeight="1">
      <c r="A1763" s="309" t="s">
        <v>3434</v>
      </c>
      <c r="B1763" s="310"/>
      <c r="C1763" s="310"/>
      <c r="D1763" s="272">
        <v>5901330030680</v>
      </c>
      <c r="E1763" s="272">
        <v>5901330030680</v>
      </c>
      <c r="F1763" s="318">
        <v>2106909200</v>
      </c>
      <c r="G1763" s="91" t="s">
        <v>1423</v>
      </c>
      <c r="H1763" s="8" t="s">
        <v>241</v>
      </c>
      <c r="I1763" s="160" t="s">
        <v>3337</v>
      </c>
      <c r="J1763" s="104" t="s">
        <v>486</v>
      </c>
      <c r="K1763" s="5"/>
      <c r="L1763" s="15"/>
      <c r="M1763" s="206">
        <v>9.9704192411401262</v>
      </c>
      <c r="N1763" s="73"/>
      <c r="O1763" s="197">
        <f t="shared" si="435"/>
        <v>422.74577582434131</v>
      </c>
      <c r="P1763" s="174">
        <v>1.5</v>
      </c>
      <c r="Q1763" s="174">
        <f t="shared" si="446"/>
        <v>11.964503089368153</v>
      </c>
      <c r="R1763" s="173">
        <f t="shared" si="440"/>
        <v>634.11866373651208</v>
      </c>
      <c r="S1763" s="173">
        <f t="shared" si="447"/>
        <v>211.37288791217077</v>
      </c>
      <c r="T1763" s="111"/>
      <c r="U1763" s="32">
        <f t="shared" si="445"/>
        <v>0</v>
      </c>
      <c r="V1763" s="280">
        <v>42</v>
      </c>
      <c r="W1763" s="137"/>
      <c r="X1763" s="215"/>
      <c r="Y1763" s="20">
        <v>47058</v>
      </c>
      <c r="Z1763" s="151"/>
    </row>
    <row r="1764" spans="1:26" s="46" customFormat="1" ht="12.75" customHeight="1">
      <c r="A1764" s="309" t="s">
        <v>3435</v>
      </c>
      <c r="B1764" s="310"/>
      <c r="C1764" s="310"/>
      <c r="D1764" s="272">
        <v>5901330066900</v>
      </c>
      <c r="E1764" s="272">
        <v>5901330066900</v>
      </c>
      <c r="F1764" s="318">
        <v>2106909200</v>
      </c>
      <c r="G1764" s="91" t="s">
        <v>1423</v>
      </c>
      <c r="H1764" s="8" t="s">
        <v>241</v>
      </c>
      <c r="I1764" s="160" t="s">
        <v>3338</v>
      </c>
      <c r="J1764" s="104" t="s">
        <v>498</v>
      </c>
      <c r="K1764" s="5"/>
      <c r="L1764" s="15"/>
      <c r="M1764" s="206">
        <v>7.6722116864232515</v>
      </c>
      <c r="N1764" s="73"/>
      <c r="O1764" s="197">
        <f t="shared" si="435"/>
        <v>325.30177550434587</v>
      </c>
      <c r="P1764" s="174">
        <v>1.6</v>
      </c>
      <c r="Q1764" s="174">
        <f t="shared" si="446"/>
        <v>9.8204309586217633</v>
      </c>
      <c r="R1764" s="173">
        <f t="shared" si="440"/>
        <v>520.4828408069535</v>
      </c>
      <c r="S1764" s="173">
        <f t="shared" si="447"/>
        <v>195.18106530260764</v>
      </c>
      <c r="T1764" s="111"/>
      <c r="U1764" s="32">
        <f t="shared" si="445"/>
        <v>0</v>
      </c>
      <c r="V1764" s="280">
        <v>2</v>
      </c>
      <c r="W1764" s="137"/>
      <c r="X1764" s="215"/>
      <c r="Y1764" s="20">
        <v>47119</v>
      </c>
      <c r="Z1764" s="151"/>
    </row>
    <row r="1765" spans="1:26" s="46" customFormat="1" ht="12.75" customHeight="1">
      <c r="A1765" s="309" t="s">
        <v>3436</v>
      </c>
      <c r="B1765" s="310"/>
      <c r="C1765" s="310"/>
      <c r="D1765" s="272">
        <v>5901330003943</v>
      </c>
      <c r="E1765" s="272">
        <v>5901330003943</v>
      </c>
      <c r="F1765" s="318">
        <v>2106909200</v>
      </c>
      <c r="G1765" s="91" t="s">
        <v>1423</v>
      </c>
      <c r="H1765" s="8" t="s">
        <v>241</v>
      </c>
      <c r="I1765" s="160" t="s">
        <v>3339</v>
      </c>
      <c r="J1765" s="104" t="s">
        <v>486</v>
      </c>
      <c r="K1765" s="5"/>
      <c r="L1765" s="15"/>
      <c r="M1765" s="206">
        <v>9.1409909507159917</v>
      </c>
      <c r="N1765" s="73"/>
      <c r="O1765" s="197">
        <f t="shared" si="435"/>
        <v>387.57801631035807</v>
      </c>
      <c r="P1765" s="174">
        <v>1.5</v>
      </c>
      <c r="Q1765" s="174">
        <f t="shared" si="446"/>
        <v>10.969189140859191</v>
      </c>
      <c r="R1765" s="173">
        <f t="shared" si="440"/>
        <v>581.36702446553716</v>
      </c>
      <c r="S1765" s="173">
        <f t="shared" si="447"/>
        <v>193.78900815517909</v>
      </c>
      <c r="T1765" s="111"/>
      <c r="U1765" s="32">
        <f t="shared" si="445"/>
        <v>0</v>
      </c>
      <c r="V1765" s="280" t="s">
        <v>4119</v>
      </c>
      <c r="W1765" s="137"/>
      <c r="X1765" s="215"/>
      <c r="Y1765" s="20">
        <v>46508</v>
      </c>
      <c r="Z1765" s="151"/>
    </row>
    <row r="1766" spans="1:26" s="46" customFormat="1" ht="12.75" customHeight="1">
      <c r="A1766" s="309" t="s">
        <v>3437</v>
      </c>
      <c r="B1766" s="310"/>
      <c r="C1766" s="310"/>
      <c r="D1766" s="272">
        <v>5901330039935</v>
      </c>
      <c r="E1766" s="272">
        <v>5901330039935</v>
      </c>
      <c r="F1766" s="318">
        <v>2106909200</v>
      </c>
      <c r="G1766" s="91" t="s">
        <v>1423</v>
      </c>
      <c r="H1766" s="8" t="s">
        <v>241</v>
      </c>
      <c r="I1766" s="160" t="s">
        <v>3340</v>
      </c>
      <c r="J1766" s="104" t="s">
        <v>498</v>
      </c>
      <c r="K1766" s="5"/>
      <c r="L1766" s="15"/>
      <c r="M1766" s="206">
        <v>4.3372187686762071</v>
      </c>
      <c r="N1766" s="73"/>
      <c r="O1766" s="197">
        <f t="shared" si="435"/>
        <v>183.89807579187118</v>
      </c>
      <c r="P1766" s="174">
        <v>1.7</v>
      </c>
      <c r="Q1766" s="174">
        <f t="shared" si="446"/>
        <v>5.8986175253996418</v>
      </c>
      <c r="R1766" s="173">
        <f t="shared" si="440"/>
        <v>312.62672884618104</v>
      </c>
      <c r="S1766" s="173">
        <f t="shared" si="447"/>
        <v>128.72865305430986</v>
      </c>
      <c r="T1766" s="111"/>
      <c r="U1766" s="32">
        <f t="shared" si="445"/>
        <v>0</v>
      </c>
      <c r="V1766" s="280">
        <v>5</v>
      </c>
      <c r="W1766" s="137"/>
      <c r="X1766" s="215"/>
      <c r="Y1766" s="20">
        <v>47178</v>
      </c>
      <c r="Z1766" s="151"/>
    </row>
    <row r="1767" spans="1:26" s="46" customFormat="1" ht="12.75" customHeight="1">
      <c r="A1767" s="309" t="s">
        <v>3438</v>
      </c>
      <c r="B1767" s="310"/>
      <c r="C1767" s="310"/>
      <c r="D1767" s="272">
        <v>5901330037771</v>
      </c>
      <c r="E1767" s="272">
        <v>5901330037771</v>
      </c>
      <c r="F1767" s="318">
        <v>2106909200</v>
      </c>
      <c r="G1767" s="91" t="s">
        <v>1423</v>
      </c>
      <c r="H1767" s="8" t="s">
        <v>241</v>
      </c>
      <c r="I1767" s="160" t="s">
        <v>3341</v>
      </c>
      <c r="J1767" s="104" t="s">
        <v>498</v>
      </c>
      <c r="K1767" s="5"/>
      <c r="L1767" s="15"/>
      <c r="M1767" s="206">
        <v>5.4949624240598967</v>
      </c>
      <c r="N1767" s="73"/>
      <c r="O1767" s="197">
        <f t="shared" si="435"/>
        <v>232.98640678013965</v>
      </c>
      <c r="P1767" s="174">
        <v>1.7</v>
      </c>
      <c r="Q1767" s="174">
        <f t="shared" si="446"/>
        <v>7.4731488967214599</v>
      </c>
      <c r="R1767" s="173">
        <f t="shared" si="440"/>
        <v>396.07689152623738</v>
      </c>
      <c r="S1767" s="173">
        <f t="shared" si="447"/>
        <v>163.09048474609773</v>
      </c>
      <c r="T1767" s="111"/>
      <c r="U1767" s="32">
        <f t="shared" si="445"/>
        <v>0</v>
      </c>
      <c r="V1767" s="280">
        <v>3</v>
      </c>
      <c r="W1767" s="137"/>
      <c r="X1767" s="215"/>
      <c r="Y1767" s="20">
        <v>46569</v>
      </c>
      <c r="Z1767" s="151"/>
    </row>
    <row r="1768" spans="1:26" s="46" customFormat="1" ht="12.75" customHeight="1">
      <c r="A1768" s="309" t="s">
        <v>3439</v>
      </c>
      <c r="B1768" s="310"/>
      <c r="C1768" s="310"/>
      <c r="D1768" s="272">
        <v>5901330041037</v>
      </c>
      <c r="E1768" s="272">
        <v>5901330041037</v>
      </c>
      <c r="F1768" s="318">
        <v>2106909200</v>
      </c>
      <c r="G1768" s="91" t="s">
        <v>1423</v>
      </c>
      <c r="H1768" s="8" t="s">
        <v>241</v>
      </c>
      <c r="I1768" s="160" t="s">
        <v>3342</v>
      </c>
      <c r="J1768" s="104" t="s">
        <v>483</v>
      </c>
      <c r="K1768" s="5"/>
      <c r="L1768" s="15"/>
      <c r="M1768" s="206">
        <v>6.4280692507870478</v>
      </c>
      <c r="N1768" s="73"/>
      <c r="O1768" s="197">
        <f t="shared" si="435"/>
        <v>272.55013623337084</v>
      </c>
      <c r="P1768" s="174">
        <v>1.6</v>
      </c>
      <c r="Q1768" s="174">
        <f t="shared" si="446"/>
        <v>8.2279286410074217</v>
      </c>
      <c r="R1768" s="173">
        <f t="shared" si="440"/>
        <v>436.08021797339336</v>
      </c>
      <c r="S1768" s="173">
        <f t="shared" si="447"/>
        <v>163.53008174002252</v>
      </c>
      <c r="T1768" s="111"/>
      <c r="U1768" s="32">
        <f t="shared" si="445"/>
        <v>0</v>
      </c>
      <c r="V1768" s="280">
        <v>23</v>
      </c>
      <c r="W1768" s="137"/>
      <c r="X1768" s="215"/>
      <c r="Y1768" s="20">
        <v>46722</v>
      </c>
      <c r="Z1768" s="151"/>
    </row>
    <row r="1769" spans="1:26" s="46" customFormat="1" ht="12.75" customHeight="1">
      <c r="A1769" s="309" t="s">
        <v>3440</v>
      </c>
      <c r="B1769" s="310"/>
      <c r="C1769" s="310"/>
      <c r="D1769" s="272">
        <v>5901330040245</v>
      </c>
      <c r="E1769" s="272">
        <v>5901330040245</v>
      </c>
      <c r="F1769" s="318">
        <v>2106909200</v>
      </c>
      <c r="G1769" s="91" t="s">
        <v>1423</v>
      </c>
      <c r="H1769" s="8" t="s">
        <v>241</v>
      </c>
      <c r="I1769" s="160" t="s">
        <v>3345</v>
      </c>
      <c r="J1769" s="104" t="s">
        <v>498</v>
      </c>
      <c r="K1769" s="5"/>
      <c r="L1769" s="15"/>
      <c r="M1769" s="206">
        <v>6.3762299826355386</v>
      </c>
      <c r="N1769" s="73"/>
      <c r="O1769" s="197">
        <f t="shared" si="435"/>
        <v>270.35215126374686</v>
      </c>
      <c r="P1769" s="174">
        <v>1.6</v>
      </c>
      <c r="Q1769" s="174">
        <f t="shared" si="446"/>
        <v>8.1615743777734906</v>
      </c>
      <c r="R1769" s="173">
        <f t="shared" si="440"/>
        <v>432.563442021995</v>
      </c>
      <c r="S1769" s="173">
        <f t="shared" si="447"/>
        <v>162.21129075824814</v>
      </c>
      <c r="T1769" s="111"/>
      <c r="U1769" s="32">
        <f t="shared" si="445"/>
        <v>0</v>
      </c>
      <c r="V1769" s="280">
        <v>17</v>
      </c>
      <c r="W1769" s="137"/>
      <c r="X1769" s="215"/>
      <c r="Y1769" s="20">
        <v>46784</v>
      </c>
      <c r="Z1769" s="151"/>
    </row>
    <row r="1770" spans="1:26" s="46" customFormat="1" ht="12.75" customHeight="1">
      <c r="A1770" s="309" t="s">
        <v>3441</v>
      </c>
      <c r="B1770" s="310"/>
      <c r="C1770" s="310"/>
      <c r="D1770" s="272">
        <v>5901330030574</v>
      </c>
      <c r="E1770" s="272">
        <v>5901330030574</v>
      </c>
      <c r="F1770" s="318">
        <v>2106909200</v>
      </c>
      <c r="G1770" s="91" t="s">
        <v>1423</v>
      </c>
      <c r="H1770" s="8" t="s">
        <v>241</v>
      </c>
      <c r="I1770" s="160" t="s">
        <v>3347</v>
      </c>
      <c r="J1770" s="104" t="s">
        <v>498</v>
      </c>
      <c r="K1770" s="5"/>
      <c r="L1770" s="15"/>
      <c r="M1770" s="206">
        <v>8.2597233921403479</v>
      </c>
      <c r="N1770" s="73"/>
      <c r="O1770" s="197">
        <f t="shared" si="435"/>
        <v>350.21227182675079</v>
      </c>
      <c r="P1770" s="174">
        <v>1.5</v>
      </c>
      <c r="Q1770" s="174">
        <f t="shared" si="446"/>
        <v>9.9116680705684175</v>
      </c>
      <c r="R1770" s="173">
        <f t="shared" si="440"/>
        <v>525.31840774012608</v>
      </c>
      <c r="S1770" s="173">
        <f t="shared" si="447"/>
        <v>175.10613591337528</v>
      </c>
      <c r="T1770" s="111"/>
      <c r="U1770" s="32">
        <f t="shared" si="445"/>
        <v>0</v>
      </c>
      <c r="V1770" s="280">
        <v>15</v>
      </c>
      <c r="W1770" s="137"/>
      <c r="X1770" s="215"/>
      <c r="Y1770" s="20">
        <v>46813</v>
      </c>
      <c r="Z1770" s="151"/>
    </row>
    <row r="1771" spans="1:26" s="46" customFormat="1" ht="12.75" customHeight="1">
      <c r="A1771" s="309" t="s">
        <v>3442</v>
      </c>
      <c r="B1771" s="310"/>
      <c r="C1771" s="310"/>
      <c r="D1771" s="272">
        <v>5901330060816</v>
      </c>
      <c r="E1771" s="272">
        <v>5901330060816</v>
      </c>
      <c r="F1771" s="318">
        <v>2106909200</v>
      </c>
      <c r="G1771" s="91" t="s">
        <v>1423</v>
      </c>
      <c r="H1771" s="8" t="s">
        <v>241</v>
      </c>
      <c r="I1771" s="160" t="s">
        <v>3348</v>
      </c>
      <c r="J1771" s="104" t="s">
        <v>488</v>
      </c>
      <c r="K1771" s="5"/>
      <c r="L1771" s="15"/>
      <c r="M1771" s="206">
        <v>8.0696460755848154</v>
      </c>
      <c r="N1771" s="73"/>
      <c r="O1771" s="197">
        <f t="shared" si="435"/>
        <v>342.15299360479617</v>
      </c>
      <c r="P1771" s="174">
        <v>1.5</v>
      </c>
      <c r="Q1771" s="174">
        <f t="shared" si="446"/>
        <v>9.6835752907017785</v>
      </c>
      <c r="R1771" s="173">
        <f t="shared" si="440"/>
        <v>513.22949040719425</v>
      </c>
      <c r="S1771" s="173">
        <f t="shared" si="447"/>
        <v>171.07649680239808</v>
      </c>
      <c r="T1771" s="111"/>
      <c r="U1771" s="32">
        <f t="shared" si="445"/>
        <v>0</v>
      </c>
      <c r="V1771" s="280">
        <v>33</v>
      </c>
      <c r="W1771" s="137"/>
      <c r="X1771" s="215"/>
      <c r="Y1771" s="20">
        <v>46753</v>
      </c>
      <c r="Z1771" s="151"/>
    </row>
    <row r="1772" spans="1:26" s="46" customFormat="1" ht="12.75" customHeight="1">
      <c r="A1772" s="309" t="s">
        <v>3443</v>
      </c>
      <c r="B1772" s="310"/>
      <c r="C1772" s="310"/>
      <c r="D1772" s="272">
        <v>5901330040443</v>
      </c>
      <c r="E1772" s="272">
        <v>5901330040443</v>
      </c>
      <c r="F1772" s="318">
        <v>2106909200</v>
      </c>
      <c r="G1772" s="91" t="s">
        <v>1423</v>
      </c>
      <c r="H1772" s="8" t="s">
        <v>241</v>
      </c>
      <c r="I1772" s="160" t="s">
        <v>3349</v>
      </c>
      <c r="J1772" s="104" t="s">
        <v>498</v>
      </c>
      <c r="K1772" s="5"/>
      <c r="L1772" s="15"/>
      <c r="M1772" s="206">
        <v>9.797621680635098</v>
      </c>
      <c r="N1772" s="73"/>
      <c r="O1772" s="197">
        <f t="shared" si="435"/>
        <v>415.41915925892818</v>
      </c>
      <c r="P1772" s="174">
        <v>1.5</v>
      </c>
      <c r="Q1772" s="174">
        <f t="shared" si="446"/>
        <v>11.757146016762118</v>
      </c>
      <c r="R1772" s="173">
        <f t="shared" si="440"/>
        <v>623.12873888839226</v>
      </c>
      <c r="S1772" s="173">
        <f t="shared" si="447"/>
        <v>207.70957962946409</v>
      </c>
      <c r="T1772" s="111"/>
      <c r="U1772" s="32">
        <f t="shared" si="445"/>
        <v>0</v>
      </c>
      <c r="V1772" s="280">
        <v>17</v>
      </c>
      <c r="W1772" s="137"/>
      <c r="X1772" s="215"/>
      <c r="Y1772" s="20">
        <v>46631</v>
      </c>
      <c r="Z1772" s="151"/>
    </row>
    <row r="1773" spans="1:26" s="46" customFormat="1" ht="12.75" customHeight="1">
      <c r="A1773" s="309" t="s">
        <v>3444</v>
      </c>
      <c r="B1773" s="310"/>
      <c r="C1773" s="310"/>
      <c r="D1773" s="272">
        <v>5901330084775</v>
      </c>
      <c r="E1773" s="272">
        <v>5901330084775</v>
      </c>
      <c r="F1773" s="318">
        <v>2106909200</v>
      </c>
      <c r="G1773" s="91" t="s">
        <v>1423</v>
      </c>
      <c r="H1773" s="8" t="s">
        <v>241</v>
      </c>
      <c r="I1773" s="160" t="s">
        <v>3350</v>
      </c>
      <c r="J1773" s="104" t="s">
        <v>498</v>
      </c>
      <c r="K1773" s="5"/>
      <c r="L1773" s="15"/>
      <c r="M1773" s="206">
        <v>8.7089970494534192</v>
      </c>
      <c r="N1773" s="73"/>
      <c r="O1773" s="197">
        <f t="shared" si="435"/>
        <v>369.26147489682501</v>
      </c>
      <c r="P1773" s="174">
        <v>1.5</v>
      </c>
      <c r="Q1773" s="174">
        <f t="shared" si="446"/>
        <v>10.450796459344105</v>
      </c>
      <c r="R1773" s="173">
        <f t="shared" si="440"/>
        <v>553.89221234523757</v>
      </c>
      <c r="S1773" s="173">
        <f t="shared" si="447"/>
        <v>184.63073744841256</v>
      </c>
      <c r="T1773" s="111"/>
      <c r="U1773" s="32">
        <f t="shared" si="445"/>
        <v>0</v>
      </c>
      <c r="V1773" s="280">
        <v>10</v>
      </c>
      <c r="W1773" s="137"/>
      <c r="X1773" s="215"/>
      <c r="Y1773" s="20">
        <v>46631</v>
      </c>
      <c r="Z1773" s="151"/>
    </row>
    <row r="1774" spans="1:26" s="46" customFormat="1" ht="12.75" customHeight="1">
      <c r="A1774" s="309" t="s">
        <v>3445</v>
      </c>
      <c r="B1774" s="310"/>
      <c r="C1774" s="310"/>
      <c r="D1774" s="272">
        <v>5901330039928</v>
      </c>
      <c r="E1774" s="272">
        <v>5901330039928</v>
      </c>
      <c r="F1774" s="318">
        <v>2106909200</v>
      </c>
      <c r="G1774" s="91" t="s">
        <v>1423</v>
      </c>
      <c r="H1774" s="8" t="s">
        <v>241</v>
      </c>
      <c r="I1774" s="160" t="s">
        <v>3351</v>
      </c>
      <c r="J1774" s="104" t="s">
        <v>488</v>
      </c>
      <c r="K1774" s="5"/>
      <c r="L1774" s="15"/>
      <c r="M1774" s="206">
        <v>6.9119024202011268</v>
      </c>
      <c r="N1774" s="73"/>
      <c r="O1774" s="197">
        <f t="shared" ref="O1774:O1822" si="448">(M1774+M1774*N1774)*$Y$3*(1-$Y$2/100)</f>
        <v>293.06466261652776</v>
      </c>
      <c r="P1774" s="174">
        <v>1.6</v>
      </c>
      <c r="Q1774" s="174">
        <f t="shared" si="446"/>
        <v>8.8472350978574426</v>
      </c>
      <c r="R1774" s="173">
        <f t="shared" si="440"/>
        <v>468.90346018644448</v>
      </c>
      <c r="S1774" s="173">
        <f t="shared" si="447"/>
        <v>175.83879756991672</v>
      </c>
      <c r="T1774" s="111"/>
      <c r="U1774" s="32">
        <f t="shared" si="445"/>
        <v>0</v>
      </c>
      <c r="V1774" s="280">
        <v>22</v>
      </c>
      <c r="W1774" s="137"/>
      <c r="X1774" s="215"/>
      <c r="Y1774" s="20">
        <v>46997</v>
      </c>
      <c r="Z1774" s="151"/>
    </row>
    <row r="1775" spans="1:26" s="46" customFormat="1" ht="12.75" customHeight="1">
      <c r="A1775" s="309" t="s">
        <v>3446</v>
      </c>
      <c r="B1775" s="310"/>
      <c r="C1775" s="310"/>
      <c r="D1775" s="272">
        <v>5901330003516</v>
      </c>
      <c r="E1775" s="272">
        <v>5901330003516</v>
      </c>
      <c r="F1775" s="318">
        <v>2106909200</v>
      </c>
      <c r="G1775" s="91" t="s">
        <v>1423</v>
      </c>
      <c r="H1775" s="8" t="s">
        <v>241</v>
      </c>
      <c r="I1775" s="160" t="s">
        <v>3352</v>
      </c>
      <c r="J1775" s="104" t="s">
        <v>486</v>
      </c>
      <c r="K1775" s="5"/>
      <c r="L1775" s="15"/>
      <c r="M1775" s="206">
        <v>6.7909441278476077</v>
      </c>
      <c r="N1775" s="73"/>
      <c r="O1775" s="197">
        <f t="shared" si="448"/>
        <v>287.9360310207386</v>
      </c>
      <c r="P1775" s="174">
        <v>1.6</v>
      </c>
      <c r="Q1775" s="174">
        <f t="shared" si="446"/>
        <v>8.6924084836449378</v>
      </c>
      <c r="R1775" s="173">
        <f t="shared" si="440"/>
        <v>460.6976496331817</v>
      </c>
      <c r="S1775" s="173">
        <f t="shared" si="447"/>
        <v>172.7616186124431</v>
      </c>
      <c r="T1775" s="111"/>
      <c r="U1775" s="32">
        <f t="shared" si="445"/>
        <v>0</v>
      </c>
      <c r="V1775" s="280">
        <v>20</v>
      </c>
      <c r="W1775" s="137"/>
      <c r="X1775" s="215"/>
      <c r="Y1775" s="20">
        <v>46753</v>
      </c>
      <c r="Z1775" s="151"/>
    </row>
    <row r="1776" spans="1:26" s="46" customFormat="1" ht="12.75" customHeight="1">
      <c r="A1776" s="309" t="s">
        <v>3447</v>
      </c>
      <c r="B1776" s="310"/>
      <c r="C1776" s="310"/>
      <c r="D1776" s="272">
        <v>5901330034824</v>
      </c>
      <c r="E1776" s="272">
        <v>5901330034824</v>
      </c>
      <c r="F1776" s="318">
        <v>2106909200</v>
      </c>
      <c r="G1776" s="91" t="s">
        <v>1423</v>
      </c>
      <c r="H1776" s="8" t="s">
        <v>241</v>
      </c>
      <c r="I1776" s="160" t="s">
        <v>3353</v>
      </c>
      <c r="J1776" s="104" t="s">
        <v>498</v>
      </c>
      <c r="K1776" s="5"/>
      <c r="L1776" s="15"/>
      <c r="M1776" s="206">
        <v>5.5813612043124099</v>
      </c>
      <c r="N1776" s="73"/>
      <c r="O1776" s="197">
        <f t="shared" si="448"/>
        <v>236.64971506284621</v>
      </c>
      <c r="P1776" s="174">
        <v>1.7</v>
      </c>
      <c r="Q1776" s="174">
        <f t="shared" si="446"/>
        <v>7.5906512378648783</v>
      </c>
      <c r="R1776" s="173">
        <f t="shared" si="440"/>
        <v>402.30451560683855</v>
      </c>
      <c r="S1776" s="173">
        <f t="shared" si="447"/>
        <v>165.65480054399234</v>
      </c>
      <c r="T1776" s="111"/>
      <c r="U1776" s="32">
        <f t="shared" si="445"/>
        <v>0</v>
      </c>
      <c r="V1776" s="280">
        <v>2</v>
      </c>
      <c r="W1776" s="137"/>
      <c r="X1776" s="215"/>
      <c r="Y1776" s="20">
        <v>46388</v>
      </c>
      <c r="Z1776" s="151"/>
    </row>
    <row r="1777" spans="1:26" s="46" customFormat="1" ht="12.75" customHeight="1">
      <c r="A1777" s="309" t="s">
        <v>3448</v>
      </c>
      <c r="B1777" s="310"/>
      <c r="C1777" s="310"/>
      <c r="D1777" s="272">
        <v>5901330096037</v>
      </c>
      <c r="E1777" s="272">
        <v>5901330096037</v>
      </c>
      <c r="F1777" s="318">
        <v>2106909200</v>
      </c>
      <c r="G1777" s="91" t="s">
        <v>1423</v>
      </c>
      <c r="H1777" s="8" t="s">
        <v>241</v>
      </c>
      <c r="I1777" s="160" t="s">
        <v>3356</v>
      </c>
      <c r="J1777" s="104" t="s">
        <v>486</v>
      </c>
      <c r="K1777" s="5"/>
      <c r="L1777" s="15"/>
      <c r="M1777" s="206">
        <v>7.5512533940697306</v>
      </c>
      <c r="N1777" s="73"/>
      <c r="O1777" s="197">
        <f t="shared" si="448"/>
        <v>320.1731439085566</v>
      </c>
      <c r="P1777" s="174">
        <v>1.6</v>
      </c>
      <c r="Q1777" s="174">
        <f t="shared" si="446"/>
        <v>9.6656043444092568</v>
      </c>
      <c r="R1777" s="173">
        <f t="shared" si="440"/>
        <v>512.27703025369055</v>
      </c>
      <c r="S1777" s="173">
        <f t="shared" si="447"/>
        <v>192.10388634513396</v>
      </c>
      <c r="T1777" s="111"/>
      <c r="U1777" s="32">
        <f t="shared" si="445"/>
        <v>0</v>
      </c>
      <c r="V1777" s="280">
        <v>6</v>
      </c>
      <c r="W1777" s="137"/>
      <c r="X1777" s="215"/>
      <c r="Y1777" s="20">
        <v>46753</v>
      </c>
      <c r="Z1777" s="151"/>
    </row>
    <row r="1778" spans="1:26" s="46" customFormat="1" ht="12.75" customHeight="1">
      <c r="A1778" s="309" t="s">
        <v>3449</v>
      </c>
      <c r="B1778" s="310"/>
      <c r="C1778" s="310"/>
      <c r="D1778" s="272">
        <v>5901330079641</v>
      </c>
      <c r="E1778" s="272">
        <v>5901330079641</v>
      </c>
      <c r="F1778" s="318">
        <v>2106909200</v>
      </c>
      <c r="G1778" s="91" t="s">
        <v>1423</v>
      </c>
      <c r="H1778" s="8" t="s">
        <v>241</v>
      </c>
      <c r="I1778" s="160" t="s">
        <v>3357</v>
      </c>
      <c r="J1778" s="104" t="s">
        <v>498</v>
      </c>
      <c r="K1778" s="5"/>
      <c r="L1778" s="15"/>
      <c r="M1778" s="206">
        <v>11.40463899333186</v>
      </c>
      <c r="N1778" s="73"/>
      <c r="O1778" s="197">
        <f t="shared" si="448"/>
        <v>483.55669331727086</v>
      </c>
      <c r="P1778" s="174">
        <v>1.4</v>
      </c>
      <c r="Q1778" s="174">
        <f t="shared" si="446"/>
        <v>12.773195672531681</v>
      </c>
      <c r="R1778" s="173">
        <f t="shared" si="440"/>
        <v>676.97937064417908</v>
      </c>
      <c r="S1778" s="173">
        <f t="shared" si="447"/>
        <v>193.42267732690823</v>
      </c>
      <c r="T1778" s="111"/>
      <c r="U1778" s="32">
        <f t="shared" si="445"/>
        <v>0</v>
      </c>
      <c r="V1778" s="280">
        <v>20</v>
      </c>
      <c r="W1778" s="137"/>
      <c r="X1778" s="215"/>
      <c r="Y1778" s="20">
        <v>46813</v>
      </c>
      <c r="Z1778" s="151"/>
    </row>
    <row r="1779" spans="1:26" s="46" customFormat="1" ht="12.75" customHeight="1">
      <c r="A1779" s="309" t="s">
        <v>3450</v>
      </c>
      <c r="B1779" s="310"/>
      <c r="C1779" s="310"/>
      <c r="D1779" s="272">
        <v>5901330096013</v>
      </c>
      <c r="E1779" s="272">
        <v>5901330096013</v>
      </c>
      <c r="F1779" s="318">
        <v>1517909999</v>
      </c>
      <c r="G1779" s="91" t="s">
        <v>1423</v>
      </c>
      <c r="H1779" s="8" t="s">
        <v>241</v>
      </c>
      <c r="I1779" s="160" t="s">
        <v>3359</v>
      </c>
      <c r="J1779" s="104" t="s">
        <v>481</v>
      </c>
      <c r="K1779" s="5"/>
      <c r="L1779" s="15"/>
      <c r="M1779" s="206">
        <v>18.48069909601276</v>
      </c>
      <c r="N1779" s="73"/>
      <c r="O1779" s="197">
        <f t="shared" si="448"/>
        <v>783.58164167094105</v>
      </c>
      <c r="P1779" s="174">
        <v>1.3</v>
      </c>
      <c r="Q1779" s="174">
        <f t="shared" si="446"/>
        <v>19.219927059853273</v>
      </c>
      <c r="R1779" s="173">
        <f t="shared" si="440"/>
        <v>1018.6561341722235</v>
      </c>
      <c r="S1779" s="173">
        <f t="shared" si="447"/>
        <v>235.07449250128241</v>
      </c>
      <c r="T1779" s="111"/>
      <c r="U1779" s="32">
        <f t="shared" si="445"/>
        <v>0</v>
      </c>
      <c r="V1779" s="280">
        <v>8</v>
      </c>
      <c r="W1779" s="137"/>
      <c r="X1779" s="215"/>
      <c r="Y1779" s="20">
        <v>46753</v>
      </c>
      <c r="Z1779" s="151"/>
    </row>
    <row r="1780" spans="1:26" s="46" customFormat="1" ht="12.75" customHeight="1">
      <c r="A1780" s="309" t="s">
        <v>3451</v>
      </c>
      <c r="B1780" s="310"/>
      <c r="C1780" s="310"/>
      <c r="D1780" s="272">
        <v>5901330048104</v>
      </c>
      <c r="E1780" s="272">
        <v>5901330048104</v>
      </c>
      <c r="F1780" s="318">
        <v>2106909200</v>
      </c>
      <c r="G1780" s="91" t="s">
        <v>1423</v>
      </c>
      <c r="H1780" s="8" t="s">
        <v>241</v>
      </c>
      <c r="I1780" s="160" t="s">
        <v>3360</v>
      </c>
      <c r="J1780" s="104" t="s">
        <v>498</v>
      </c>
      <c r="K1780" s="5"/>
      <c r="L1780" s="15"/>
      <c r="M1780" s="206">
        <v>4.4581770610297271</v>
      </c>
      <c r="N1780" s="73"/>
      <c r="O1780" s="197">
        <f t="shared" si="448"/>
        <v>189.02670738766045</v>
      </c>
      <c r="P1780" s="174">
        <v>1.7</v>
      </c>
      <c r="Q1780" s="174">
        <f t="shared" si="446"/>
        <v>6.0631208030004284</v>
      </c>
      <c r="R1780" s="173">
        <f t="shared" si="440"/>
        <v>321.34540255902272</v>
      </c>
      <c r="S1780" s="173">
        <f t="shared" si="447"/>
        <v>132.31869517136226</v>
      </c>
      <c r="T1780" s="111"/>
      <c r="U1780" s="32">
        <f t="shared" si="445"/>
        <v>0</v>
      </c>
      <c r="V1780" s="280">
        <v>15</v>
      </c>
      <c r="W1780" s="137"/>
      <c r="X1780" s="215"/>
      <c r="Y1780" s="20">
        <v>46447</v>
      </c>
      <c r="Z1780" s="151"/>
    </row>
    <row r="1781" spans="1:26" s="46" customFormat="1" ht="12.75" customHeight="1">
      <c r="A1781" s="309" t="s">
        <v>3452</v>
      </c>
      <c r="B1781" s="310"/>
      <c r="C1781" s="310"/>
      <c r="D1781" s="272">
        <v>5901330041044</v>
      </c>
      <c r="E1781" s="272">
        <v>5901330041044</v>
      </c>
      <c r="F1781" s="318">
        <v>2106909200</v>
      </c>
      <c r="G1781" s="91" t="s">
        <v>1423</v>
      </c>
      <c r="H1781" s="8" t="s">
        <v>241</v>
      </c>
      <c r="I1781" s="160" t="s">
        <v>3361</v>
      </c>
      <c r="J1781" s="104" t="s">
        <v>498</v>
      </c>
      <c r="K1781" s="5"/>
      <c r="L1781" s="15"/>
      <c r="M1781" s="206">
        <v>11.681115090139903</v>
      </c>
      <c r="N1781" s="73"/>
      <c r="O1781" s="197">
        <f t="shared" si="448"/>
        <v>495.27927982193188</v>
      </c>
      <c r="P1781" s="174">
        <v>1.4</v>
      </c>
      <c r="Q1781" s="174">
        <f t="shared" si="446"/>
        <v>13.082848900956693</v>
      </c>
      <c r="R1781" s="173">
        <f t="shared" si="440"/>
        <v>693.39099175070476</v>
      </c>
      <c r="S1781" s="173">
        <f t="shared" si="447"/>
        <v>198.11171192877288</v>
      </c>
      <c r="T1781" s="111"/>
      <c r="U1781" s="32">
        <f t="shared" si="445"/>
        <v>0</v>
      </c>
      <c r="V1781" s="280">
        <v>13</v>
      </c>
      <c r="W1781" s="137"/>
      <c r="X1781" s="215"/>
      <c r="Y1781" s="20">
        <v>46784</v>
      </c>
      <c r="Z1781" s="151"/>
    </row>
    <row r="1782" spans="1:26" s="46" customFormat="1" ht="12.75" customHeight="1">
      <c r="A1782" s="309" t="s">
        <v>2740</v>
      </c>
      <c r="B1782" s="310"/>
      <c r="C1782" s="310">
        <v>1056621</v>
      </c>
      <c r="D1782" s="272">
        <v>5901330031311</v>
      </c>
      <c r="E1782" s="272">
        <v>5901330031311</v>
      </c>
      <c r="F1782" s="318">
        <v>2106909200</v>
      </c>
      <c r="G1782" s="91" t="s">
        <v>1423</v>
      </c>
      <c r="H1782" s="8" t="s">
        <v>241</v>
      </c>
      <c r="I1782" s="302" t="s">
        <v>1451</v>
      </c>
      <c r="J1782" s="104" t="s">
        <v>486</v>
      </c>
      <c r="K1782" s="5"/>
      <c r="L1782" s="15"/>
      <c r="M1782" s="206">
        <v>20.303713359340811</v>
      </c>
      <c r="N1782" s="73"/>
      <c r="O1782" s="197">
        <f t="shared" si="448"/>
        <v>860.87744643605038</v>
      </c>
      <c r="P1782" s="174">
        <v>1.25</v>
      </c>
      <c r="Q1782" s="174">
        <f>M1782*0.8*P1782</f>
        <v>20.303713359340811</v>
      </c>
      <c r="R1782" s="173">
        <f t="shared" si="440"/>
        <v>1076.096808045063</v>
      </c>
      <c r="S1782" s="173">
        <f>R1782-O1782</f>
        <v>215.21936160901259</v>
      </c>
      <c r="T1782" s="111"/>
      <c r="U1782" s="32">
        <f t="shared" si="445"/>
        <v>0</v>
      </c>
      <c r="V1782" s="280">
        <v>2</v>
      </c>
      <c r="W1782" s="137"/>
      <c r="X1782" s="215"/>
      <c r="Y1782" s="20">
        <v>46478</v>
      </c>
      <c r="Z1782" s="151"/>
    </row>
    <row r="1783" spans="1:26" s="46" customFormat="1" ht="12.75" customHeight="1">
      <c r="A1783" s="309" t="s">
        <v>3453</v>
      </c>
      <c r="B1783" s="310"/>
      <c r="C1783" s="310"/>
      <c r="D1783" s="272">
        <v>5901330041631</v>
      </c>
      <c r="E1783" s="272">
        <v>5901330041631</v>
      </c>
      <c r="F1783" s="318">
        <v>2106909200</v>
      </c>
      <c r="G1783" s="91" t="s">
        <v>1423</v>
      </c>
      <c r="H1783" s="8" t="s">
        <v>241</v>
      </c>
      <c r="I1783" s="160" t="s">
        <v>3362</v>
      </c>
      <c r="J1783" s="104" t="s">
        <v>498</v>
      </c>
      <c r="K1783" s="5"/>
      <c r="L1783" s="15"/>
      <c r="M1783" s="206">
        <v>8.4325209526453744</v>
      </c>
      <c r="N1783" s="73"/>
      <c r="O1783" s="197">
        <f t="shared" si="448"/>
        <v>357.53888839216393</v>
      </c>
      <c r="P1783" s="174">
        <v>1.5</v>
      </c>
      <c r="Q1783" s="174">
        <f t="shared" si="446"/>
        <v>10.119025143174451</v>
      </c>
      <c r="R1783" s="173">
        <f t="shared" si="440"/>
        <v>536.30833258824589</v>
      </c>
      <c r="S1783" s="173">
        <f t="shared" si="447"/>
        <v>178.76944419608196</v>
      </c>
      <c r="T1783" s="111"/>
      <c r="U1783" s="32">
        <f t="shared" si="445"/>
        <v>0</v>
      </c>
      <c r="V1783" s="280">
        <v>5</v>
      </c>
      <c r="W1783" s="137"/>
      <c r="X1783" s="215"/>
      <c r="Y1783" s="20">
        <v>46813</v>
      </c>
      <c r="Z1783" s="151"/>
    </row>
    <row r="1784" spans="1:26" s="46" customFormat="1" ht="12.75" customHeight="1">
      <c r="A1784" s="309" t="s">
        <v>3454</v>
      </c>
      <c r="B1784" s="310"/>
      <c r="C1784" s="310"/>
      <c r="D1784" s="272">
        <v>5901330058332</v>
      </c>
      <c r="E1784" s="272">
        <v>5901330058332</v>
      </c>
      <c r="F1784" s="318">
        <v>2106909200</v>
      </c>
      <c r="G1784" s="91" t="s">
        <v>1423</v>
      </c>
      <c r="H1784" s="8" t="s">
        <v>241</v>
      </c>
      <c r="I1784" s="160" t="s">
        <v>3363</v>
      </c>
      <c r="J1784" s="104" t="s">
        <v>483</v>
      </c>
      <c r="K1784" s="5"/>
      <c r="L1784" s="15"/>
      <c r="M1784" s="206">
        <v>4.1471414521206764</v>
      </c>
      <c r="N1784" s="73"/>
      <c r="O1784" s="197">
        <f t="shared" si="448"/>
        <v>175.83879756991669</v>
      </c>
      <c r="P1784" s="174">
        <v>1.7</v>
      </c>
      <c r="Q1784" s="174">
        <f t="shared" si="446"/>
        <v>5.6401123748841204</v>
      </c>
      <c r="R1784" s="173">
        <f t="shared" si="440"/>
        <v>298.92595586885841</v>
      </c>
      <c r="S1784" s="173">
        <f t="shared" si="447"/>
        <v>123.08715829894172</v>
      </c>
      <c r="T1784" s="111"/>
      <c r="U1784" s="32">
        <f t="shared" si="445"/>
        <v>0</v>
      </c>
      <c r="V1784" s="280">
        <v>3</v>
      </c>
      <c r="W1784" s="137"/>
      <c r="X1784" s="215"/>
      <c r="Y1784" s="20">
        <v>47119</v>
      </c>
      <c r="Z1784" s="151"/>
    </row>
    <row r="1785" spans="1:26" s="46" customFormat="1" ht="12.75" customHeight="1">
      <c r="A1785" s="309" t="s">
        <v>3455</v>
      </c>
      <c r="B1785" s="310"/>
      <c r="C1785" s="310"/>
      <c r="D1785" s="272">
        <v>5901330051883</v>
      </c>
      <c r="E1785" s="272">
        <v>5901330051883</v>
      </c>
      <c r="F1785" s="318">
        <v>2106909200</v>
      </c>
      <c r="G1785" s="91" t="s">
        <v>1423</v>
      </c>
      <c r="H1785" s="8" t="s">
        <v>241</v>
      </c>
      <c r="I1785" s="160" t="s">
        <v>3364</v>
      </c>
      <c r="J1785" s="104" t="s">
        <v>3326</v>
      </c>
      <c r="K1785" s="5" t="s">
        <v>94</v>
      </c>
      <c r="L1785" s="15"/>
      <c r="M1785" s="206">
        <v>4.7692126699387778</v>
      </c>
      <c r="N1785" s="73"/>
      <c r="O1785" s="197">
        <f t="shared" si="448"/>
        <v>202.21461720540418</v>
      </c>
      <c r="P1785" s="174">
        <v>1.7</v>
      </c>
      <c r="Q1785" s="174">
        <f t="shared" si="446"/>
        <v>6.4861292311167382</v>
      </c>
      <c r="R1785" s="173">
        <f t="shared" si="440"/>
        <v>343.76484924918714</v>
      </c>
      <c r="S1785" s="173">
        <f t="shared" si="447"/>
        <v>141.55023204378296</v>
      </c>
      <c r="T1785" s="111"/>
      <c r="U1785" s="32">
        <f t="shared" si="445"/>
        <v>0</v>
      </c>
      <c r="V1785" s="280">
        <v>30</v>
      </c>
      <c r="W1785" s="137"/>
      <c r="X1785" s="215"/>
      <c r="Y1785" s="20">
        <v>46388</v>
      </c>
      <c r="Z1785" s="151"/>
    </row>
    <row r="1786" spans="1:26" s="46" customFormat="1" ht="12.75" customHeight="1">
      <c r="A1786" s="309" t="s">
        <v>3456</v>
      </c>
      <c r="B1786" s="310"/>
      <c r="C1786" s="310"/>
      <c r="D1786" s="272">
        <v>5901330041495</v>
      </c>
      <c r="E1786" s="272">
        <v>5901330041495</v>
      </c>
      <c r="F1786" s="318">
        <v>2106909200</v>
      </c>
      <c r="G1786" s="91" t="s">
        <v>1423</v>
      </c>
      <c r="H1786" s="8" t="s">
        <v>241</v>
      </c>
      <c r="I1786" s="160" t="s">
        <v>3364</v>
      </c>
      <c r="J1786" s="104" t="s">
        <v>3326</v>
      </c>
      <c r="K1786" s="5" t="s">
        <v>78</v>
      </c>
      <c r="L1786" s="15"/>
      <c r="M1786" s="206">
        <v>4.7692126699387778</v>
      </c>
      <c r="N1786" s="73"/>
      <c r="O1786" s="197">
        <f t="shared" si="448"/>
        <v>202.21461720540418</v>
      </c>
      <c r="P1786" s="174">
        <v>1.7</v>
      </c>
      <c r="Q1786" s="174">
        <f t="shared" si="446"/>
        <v>6.4861292311167382</v>
      </c>
      <c r="R1786" s="173">
        <f t="shared" si="440"/>
        <v>343.76484924918714</v>
      </c>
      <c r="S1786" s="173">
        <f t="shared" si="447"/>
        <v>141.55023204378296</v>
      </c>
      <c r="T1786" s="111"/>
      <c r="U1786" s="32">
        <f t="shared" si="445"/>
        <v>0</v>
      </c>
      <c r="V1786" s="280">
        <v>26</v>
      </c>
      <c r="W1786" s="137"/>
      <c r="X1786" s="215"/>
      <c r="Y1786" s="20">
        <v>46661</v>
      </c>
      <c r="Z1786" s="151"/>
    </row>
    <row r="1787" spans="1:26" s="46" customFormat="1" ht="12.75" customHeight="1">
      <c r="A1787" s="309" t="s">
        <v>3457</v>
      </c>
      <c r="B1787" s="310"/>
      <c r="C1787" s="310"/>
      <c r="D1787" s="272">
        <v>5901330096082</v>
      </c>
      <c r="E1787" s="272">
        <v>5901330096082</v>
      </c>
      <c r="F1787" s="318">
        <v>2106909200</v>
      </c>
      <c r="G1787" s="91" t="s">
        <v>1423</v>
      </c>
      <c r="H1787" s="8" t="s">
        <v>241</v>
      </c>
      <c r="I1787" s="160" t="s">
        <v>3365</v>
      </c>
      <c r="J1787" s="104" t="s">
        <v>484</v>
      </c>
      <c r="K1787" s="5"/>
      <c r="L1787" s="15"/>
      <c r="M1787" s="206">
        <v>19.007731655553098</v>
      </c>
      <c r="N1787" s="73"/>
      <c r="O1787" s="197">
        <f t="shared" si="448"/>
        <v>805.92782219545143</v>
      </c>
      <c r="P1787" s="174">
        <v>1.3</v>
      </c>
      <c r="Q1787" s="174">
        <f t="shared" si="446"/>
        <v>19.768040921775224</v>
      </c>
      <c r="R1787" s="173">
        <f t="shared" si="440"/>
        <v>1047.7061688540869</v>
      </c>
      <c r="S1787" s="173">
        <f t="shared" si="447"/>
        <v>241.77834665863543</v>
      </c>
      <c r="T1787" s="111"/>
      <c r="U1787" s="32">
        <f t="shared" si="445"/>
        <v>0</v>
      </c>
      <c r="V1787" s="280">
        <v>9</v>
      </c>
      <c r="W1787" s="137"/>
      <c r="X1787" s="215"/>
      <c r="Y1787" s="20">
        <v>46447</v>
      </c>
      <c r="Z1787" s="151"/>
    </row>
    <row r="1788" spans="1:26" s="46" customFormat="1" ht="12.75" customHeight="1">
      <c r="A1788" s="309" t="s">
        <v>3458</v>
      </c>
      <c r="B1788" s="310"/>
      <c r="C1788" s="310"/>
      <c r="D1788" s="272">
        <v>5901330020551</v>
      </c>
      <c r="E1788" s="272">
        <v>5901330020551</v>
      </c>
      <c r="F1788" s="318">
        <v>2106909200</v>
      </c>
      <c r="G1788" s="91" t="s">
        <v>1423</v>
      </c>
      <c r="H1788" s="8" t="s">
        <v>241</v>
      </c>
      <c r="I1788" s="160" t="s">
        <v>3366</v>
      </c>
      <c r="J1788" s="104" t="s">
        <v>498</v>
      </c>
      <c r="K1788" s="5"/>
      <c r="L1788" s="15"/>
      <c r="M1788" s="206">
        <v>8.8299553418069383</v>
      </c>
      <c r="N1788" s="73"/>
      <c r="O1788" s="197">
        <f t="shared" si="448"/>
        <v>374.39010649261422</v>
      </c>
      <c r="P1788" s="174">
        <v>1.5</v>
      </c>
      <c r="Q1788" s="174">
        <f t="shared" si="446"/>
        <v>10.595946410168327</v>
      </c>
      <c r="R1788" s="173">
        <f t="shared" si="440"/>
        <v>561.58515973892133</v>
      </c>
      <c r="S1788" s="173">
        <f t="shared" si="447"/>
        <v>187.19505324630711</v>
      </c>
      <c r="T1788" s="111"/>
      <c r="U1788" s="32">
        <f t="shared" si="445"/>
        <v>0</v>
      </c>
      <c r="V1788" s="280">
        <v>18</v>
      </c>
      <c r="W1788" s="137"/>
      <c r="X1788" s="215"/>
      <c r="Y1788" s="20">
        <v>46692</v>
      </c>
      <c r="Z1788" s="151"/>
    </row>
    <row r="1789" spans="1:26" s="46" customFormat="1" ht="12.75" customHeight="1">
      <c r="A1789" s="309" t="s">
        <v>3459</v>
      </c>
      <c r="B1789" s="310"/>
      <c r="C1789" s="310"/>
      <c r="D1789" s="272">
        <v>5901330043468</v>
      </c>
      <c r="E1789" s="272">
        <v>5901330043468</v>
      </c>
      <c r="F1789" s="318">
        <v>2106909200</v>
      </c>
      <c r="G1789" s="91" t="s">
        <v>1423</v>
      </c>
      <c r="H1789" s="8" t="s">
        <v>241</v>
      </c>
      <c r="I1789" s="160" t="s">
        <v>3367</v>
      </c>
      <c r="J1789" s="104" t="s">
        <v>488</v>
      </c>
      <c r="K1789" s="5"/>
      <c r="L1789" s="15"/>
      <c r="M1789" s="206">
        <v>10.298734606099679</v>
      </c>
      <c r="N1789" s="73"/>
      <c r="O1789" s="197">
        <f t="shared" si="448"/>
        <v>436.66634729862636</v>
      </c>
      <c r="P1789" s="174">
        <v>1.4</v>
      </c>
      <c r="Q1789" s="174">
        <f t="shared" si="446"/>
        <v>11.534582758831641</v>
      </c>
      <c r="R1789" s="173">
        <f t="shared" ref="R1789:R1822" si="449">Q1789*53</f>
        <v>611.33288621807696</v>
      </c>
      <c r="S1789" s="173">
        <f t="shared" si="447"/>
        <v>174.6665389194506</v>
      </c>
      <c r="T1789" s="111"/>
      <c r="U1789" s="32">
        <f t="shared" si="445"/>
        <v>0</v>
      </c>
      <c r="V1789" s="280">
        <v>20</v>
      </c>
      <c r="W1789" s="137"/>
      <c r="X1789" s="215"/>
      <c r="Y1789" s="20">
        <v>46784</v>
      </c>
      <c r="Z1789" s="151"/>
    </row>
    <row r="1790" spans="1:26" s="46" customFormat="1" ht="12.75" customHeight="1">
      <c r="A1790" s="309" t="s">
        <v>3460</v>
      </c>
      <c r="B1790" s="310"/>
      <c r="C1790" s="310"/>
      <c r="D1790" s="272">
        <v>5901330042768</v>
      </c>
      <c r="E1790" s="272">
        <v>5901330042768</v>
      </c>
      <c r="F1790" s="318">
        <v>2106909200</v>
      </c>
      <c r="G1790" s="91" t="s">
        <v>1423</v>
      </c>
      <c r="H1790" s="8" t="s">
        <v>241</v>
      </c>
      <c r="I1790" s="160" t="s">
        <v>3368</v>
      </c>
      <c r="J1790" s="104" t="s">
        <v>3326</v>
      </c>
      <c r="K1790" s="5" t="s">
        <v>78</v>
      </c>
      <c r="L1790" s="15"/>
      <c r="M1790" s="206">
        <v>3.8533855992621282</v>
      </c>
      <c r="N1790" s="73"/>
      <c r="O1790" s="197">
        <f t="shared" si="448"/>
        <v>163.38354940871423</v>
      </c>
      <c r="P1790" s="174">
        <v>1.8</v>
      </c>
      <c r="Q1790" s="174">
        <f t="shared" si="446"/>
        <v>5.5488752629374654</v>
      </c>
      <c r="R1790" s="173">
        <f t="shared" si="449"/>
        <v>294.09038893568567</v>
      </c>
      <c r="S1790" s="173">
        <f t="shared" si="447"/>
        <v>130.70683952697144</v>
      </c>
      <c r="T1790" s="111"/>
      <c r="U1790" s="32">
        <f t="shared" si="445"/>
        <v>0</v>
      </c>
      <c r="V1790" s="280">
        <v>21</v>
      </c>
      <c r="W1790" s="137"/>
      <c r="X1790" s="215"/>
      <c r="Y1790" s="20">
        <v>46784</v>
      </c>
      <c r="Z1790" s="151"/>
    </row>
    <row r="1791" spans="1:26" s="46" customFormat="1" ht="12.75" customHeight="1">
      <c r="A1791" s="309" t="s">
        <v>3461</v>
      </c>
      <c r="B1791" s="310"/>
      <c r="C1791" s="310"/>
      <c r="D1791" s="272">
        <v>5901330042751</v>
      </c>
      <c r="E1791" s="272">
        <v>5901330042751</v>
      </c>
      <c r="F1791" s="318">
        <v>2106909200</v>
      </c>
      <c r="G1791" s="91" t="s">
        <v>1423</v>
      </c>
      <c r="H1791" s="8" t="s">
        <v>241</v>
      </c>
      <c r="I1791" s="160" t="s">
        <v>3369</v>
      </c>
      <c r="J1791" s="104" t="s">
        <v>3326</v>
      </c>
      <c r="K1791" s="5" t="s">
        <v>78</v>
      </c>
      <c r="L1791" s="15"/>
      <c r="M1791" s="206">
        <v>3.8533855992621282</v>
      </c>
      <c r="N1791" s="73"/>
      <c r="O1791" s="197">
        <f t="shared" si="448"/>
        <v>163.38354940871423</v>
      </c>
      <c r="P1791" s="174">
        <v>1.8</v>
      </c>
      <c r="Q1791" s="174">
        <f t="shared" si="446"/>
        <v>5.5488752629374654</v>
      </c>
      <c r="R1791" s="173">
        <f t="shared" si="449"/>
        <v>294.09038893568567</v>
      </c>
      <c r="S1791" s="173">
        <f t="shared" si="447"/>
        <v>130.70683952697144</v>
      </c>
      <c r="T1791" s="111"/>
      <c r="U1791" s="32">
        <f t="shared" si="445"/>
        <v>0</v>
      </c>
      <c r="V1791" s="280">
        <v>18</v>
      </c>
      <c r="W1791" s="137"/>
      <c r="X1791" s="215"/>
      <c r="Y1791" s="20">
        <v>46784</v>
      </c>
      <c r="Z1791" s="151"/>
    </row>
    <row r="1792" spans="1:26" s="46" customFormat="1" ht="12.75" customHeight="1">
      <c r="A1792" s="309" t="s">
        <v>3462</v>
      </c>
      <c r="B1792" s="310"/>
      <c r="C1792" s="310"/>
      <c r="D1792" s="272">
        <v>5901330079511</v>
      </c>
      <c r="E1792" s="272">
        <v>5901330079511</v>
      </c>
      <c r="F1792" s="318">
        <v>2106909200</v>
      </c>
      <c r="G1792" s="91" t="s">
        <v>1423</v>
      </c>
      <c r="H1792" s="8" t="s">
        <v>241</v>
      </c>
      <c r="I1792" s="160" t="s">
        <v>3370</v>
      </c>
      <c r="J1792" s="104" t="s">
        <v>498</v>
      </c>
      <c r="K1792" s="5"/>
      <c r="L1792" s="15"/>
      <c r="M1792" s="206">
        <v>6.3762299826355386</v>
      </c>
      <c r="N1792" s="73"/>
      <c r="O1792" s="197">
        <f t="shared" si="448"/>
        <v>270.35215126374686</v>
      </c>
      <c r="P1792" s="174">
        <v>1.6</v>
      </c>
      <c r="Q1792" s="174">
        <f t="shared" si="446"/>
        <v>8.1615743777734906</v>
      </c>
      <c r="R1792" s="173">
        <f t="shared" si="449"/>
        <v>432.563442021995</v>
      </c>
      <c r="S1792" s="173">
        <f t="shared" si="447"/>
        <v>162.21129075824814</v>
      </c>
      <c r="T1792" s="111"/>
      <c r="U1792" s="32">
        <f t="shared" si="445"/>
        <v>0</v>
      </c>
      <c r="V1792" s="280">
        <v>15</v>
      </c>
      <c r="W1792" s="137"/>
      <c r="X1792" s="215"/>
      <c r="Y1792" s="20">
        <v>46753</v>
      </c>
      <c r="Z1792" s="151"/>
    </row>
    <row r="1793" spans="1:26" s="46" customFormat="1" ht="12.75" customHeight="1">
      <c r="A1793" s="309" t="s">
        <v>3463</v>
      </c>
      <c r="B1793" s="310"/>
      <c r="C1793" s="310"/>
      <c r="D1793" s="272">
        <v>5901330070372</v>
      </c>
      <c r="E1793" s="272">
        <v>5901330070372</v>
      </c>
      <c r="F1793" s="318">
        <v>2106909200</v>
      </c>
      <c r="G1793" s="91" t="s">
        <v>1423</v>
      </c>
      <c r="H1793" s="8" t="s">
        <v>241</v>
      </c>
      <c r="I1793" s="160" t="s">
        <v>3371</v>
      </c>
      <c r="J1793" s="104" t="s">
        <v>485</v>
      </c>
      <c r="K1793" s="5"/>
      <c r="L1793" s="15"/>
      <c r="M1793" s="206">
        <v>7.8104497348272712</v>
      </c>
      <c r="N1793" s="73"/>
      <c r="O1793" s="197">
        <f t="shared" si="448"/>
        <v>331.1630687566763</v>
      </c>
      <c r="P1793" s="174">
        <v>1.6</v>
      </c>
      <c r="Q1793" s="174">
        <f t="shared" si="446"/>
        <v>9.9973756605789088</v>
      </c>
      <c r="R1793" s="173">
        <f t="shared" si="449"/>
        <v>529.86091001068212</v>
      </c>
      <c r="S1793" s="173">
        <f t="shared" si="447"/>
        <v>198.69784125400582</v>
      </c>
      <c r="T1793" s="111"/>
      <c r="U1793" s="32">
        <f t="shared" si="445"/>
        <v>0</v>
      </c>
      <c r="V1793" s="280">
        <v>11</v>
      </c>
      <c r="W1793" s="137"/>
      <c r="X1793" s="215"/>
      <c r="Y1793" s="20">
        <v>46631</v>
      </c>
      <c r="Z1793" s="151"/>
    </row>
    <row r="1794" spans="1:26" s="46" customFormat="1" ht="12.75" customHeight="1">
      <c r="A1794" s="309" t="s">
        <v>3464</v>
      </c>
      <c r="B1794" s="310"/>
      <c r="C1794" s="310"/>
      <c r="D1794" s="272">
        <v>5901330079009</v>
      </c>
      <c r="E1794" s="272">
        <v>5901330079009</v>
      </c>
      <c r="F1794" s="318">
        <v>2106909200</v>
      </c>
      <c r="G1794" s="91" t="s">
        <v>1423</v>
      </c>
      <c r="H1794" s="8" t="s">
        <v>241</v>
      </c>
      <c r="I1794" s="160" t="s">
        <v>3372</v>
      </c>
      <c r="J1794" s="104" t="s">
        <v>495</v>
      </c>
      <c r="K1794" s="5"/>
      <c r="L1794" s="15"/>
      <c r="M1794" s="206">
        <v>10.834407043665266</v>
      </c>
      <c r="N1794" s="73"/>
      <c r="O1794" s="197">
        <f t="shared" si="448"/>
        <v>459.37885865140726</v>
      </c>
      <c r="P1794" s="174">
        <v>1.4</v>
      </c>
      <c r="Q1794" s="174">
        <f t="shared" si="446"/>
        <v>12.134535888905097</v>
      </c>
      <c r="R1794" s="173">
        <f t="shared" si="449"/>
        <v>643.13040211197017</v>
      </c>
      <c r="S1794" s="173">
        <f t="shared" si="447"/>
        <v>183.75154346056291</v>
      </c>
      <c r="T1794" s="111"/>
      <c r="U1794" s="32">
        <f t="shared" si="445"/>
        <v>0</v>
      </c>
      <c r="V1794" s="280">
        <v>18</v>
      </c>
      <c r="W1794" s="137"/>
      <c r="X1794" s="215"/>
      <c r="Y1794" s="20">
        <v>46753</v>
      </c>
      <c r="Z1794" s="151"/>
    </row>
    <row r="1795" spans="1:26" s="46" customFormat="1" ht="12.75" customHeight="1">
      <c r="A1795" s="309" t="s">
        <v>3465</v>
      </c>
      <c r="B1795" s="310"/>
      <c r="C1795" s="310"/>
      <c r="D1795" s="272">
        <v>5901330081866</v>
      </c>
      <c r="E1795" s="272">
        <v>5901330081866</v>
      </c>
      <c r="F1795" s="318">
        <v>2106909200</v>
      </c>
      <c r="G1795" s="91" t="s">
        <v>1423</v>
      </c>
      <c r="H1795" s="8" t="s">
        <v>241</v>
      </c>
      <c r="I1795" s="160" t="s">
        <v>3373</v>
      </c>
      <c r="J1795" s="104" t="s">
        <v>498</v>
      </c>
      <c r="K1795" s="5"/>
      <c r="L1795" s="15"/>
      <c r="M1795" s="206">
        <v>4.3026592565752013</v>
      </c>
      <c r="N1795" s="291">
        <v>-0.1</v>
      </c>
      <c r="O1795" s="197">
        <f t="shared" si="448"/>
        <v>164.18947723090969</v>
      </c>
      <c r="P1795" s="174">
        <v>1.7</v>
      </c>
      <c r="Q1795" s="174">
        <f t="shared" si="446"/>
        <v>5.8516165889422735</v>
      </c>
      <c r="R1795" s="173">
        <f t="shared" si="449"/>
        <v>310.13567921394048</v>
      </c>
      <c r="S1795" s="173">
        <f t="shared" si="447"/>
        <v>145.94620198303079</v>
      </c>
      <c r="T1795" s="111"/>
      <c r="U1795" s="32">
        <f t="shared" si="445"/>
        <v>0</v>
      </c>
      <c r="V1795" s="280">
        <v>14</v>
      </c>
      <c r="W1795" s="137"/>
      <c r="X1795" s="215"/>
      <c r="Y1795" s="292">
        <v>46357</v>
      </c>
      <c r="Z1795" s="151"/>
    </row>
    <row r="1796" spans="1:26" s="46" customFormat="1" ht="12.75" customHeight="1">
      <c r="A1796" s="309" t="s">
        <v>3466</v>
      </c>
      <c r="B1796" s="310"/>
      <c r="C1796" s="310"/>
      <c r="D1796" s="272">
        <v>5901330081729</v>
      </c>
      <c r="E1796" s="272">
        <v>5901330081729</v>
      </c>
      <c r="F1796" s="318">
        <v>2106909200</v>
      </c>
      <c r="G1796" s="91" t="s">
        <v>1423</v>
      </c>
      <c r="H1796" s="8" t="s">
        <v>241</v>
      </c>
      <c r="I1796" s="160" t="s">
        <v>3374</v>
      </c>
      <c r="J1796" s="104" t="s">
        <v>488</v>
      </c>
      <c r="K1796" s="5"/>
      <c r="L1796" s="15"/>
      <c r="M1796" s="206">
        <v>5.6332004724639182</v>
      </c>
      <c r="N1796" s="73"/>
      <c r="O1796" s="197">
        <f t="shared" si="448"/>
        <v>238.84770003247013</v>
      </c>
      <c r="P1796" s="174">
        <v>1.7</v>
      </c>
      <c r="Q1796" s="174">
        <f t="shared" si="446"/>
        <v>7.6611526425509284</v>
      </c>
      <c r="R1796" s="173">
        <f t="shared" si="449"/>
        <v>406.04109005519922</v>
      </c>
      <c r="S1796" s="173">
        <f t="shared" si="447"/>
        <v>167.19339002272909</v>
      </c>
      <c r="T1796" s="111"/>
      <c r="U1796" s="32">
        <f t="shared" si="445"/>
        <v>0</v>
      </c>
      <c r="V1796" s="280">
        <v>26</v>
      </c>
      <c r="W1796" s="137"/>
      <c r="X1796" s="215"/>
      <c r="Y1796" s="20">
        <v>46844</v>
      </c>
      <c r="Z1796" s="151"/>
    </row>
    <row r="1797" spans="1:26" s="46" customFormat="1" ht="12.75" customHeight="1">
      <c r="A1797" s="309" t="s">
        <v>3467</v>
      </c>
      <c r="B1797" s="310"/>
      <c r="C1797" s="310"/>
      <c r="D1797" s="272">
        <v>5901330079528</v>
      </c>
      <c r="E1797" s="272">
        <v>5901330079528</v>
      </c>
      <c r="F1797" s="318">
        <v>2106909200</v>
      </c>
      <c r="G1797" s="91" t="s">
        <v>1423</v>
      </c>
      <c r="H1797" s="8" t="s">
        <v>241</v>
      </c>
      <c r="I1797" s="160" t="s">
        <v>1450</v>
      </c>
      <c r="J1797" s="104" t="s">
        <v>498</v>
      </c>
      <c r="K1797" s="5"/>
      <c r="L1797" s="15"/>
      <c r="M1797" s="206">
        <v>9.0027529023119701</v>
      </c>
      <c r="N1797" s="291">
        <v>-0.1</v>
      </c>
      <c r="O1797" s="197">
        <f t="shared" si="448"/>
        <v>343.54505075222477</v>
      </c>
      <c r="P1797" s="174">
        <v>1.5</v>
      </c>
      <c r="Q1797" s="174">
        <f t="shared" ref="Q1797:Q1822" si="450">M1797*0.8*P1797</f>
        <v>10.803303482774364</v>
      </c>
      <c r="R1797" s="173">
        <f t="shared" si="449"/>
        <v>572.57508458704126</v>
      </c>
      <c r="S1797" s="173">
        <f t="shared" ref="S1797:S1822" si="451">R1797-O1797</f>
        <v>229.03003383481649</v>
      </c>
      <c r="T1797" s="111"/>
      <c r="U1797" s="32">
        <f t="shared" ref="U1797:U1825" si="452">O1797*T1797</f>
        <v>0</v>
      </c>
      <c r="V1797" s="280">
        <v>10</v>
      </c>
      <c r="W1797" s="137"/>
      <c r="X1797" s="215"/>
      <c r="Y1797" s="292">
        <v>46357</v>
      </c>
      <c r="Z1797" s="151"/>
    </row>
    <row r="1798" spans="1:26" s="46" customFormat="1" ht="12.75" customHeight="1">
      <c r="A1798" s="309" t="s">
        <v>3468</v>
      </c>
      <c r="B1798" s="310"/>
      <c r="C1798" s="310"/>
      <c r="D1798" s="272">
        <v>5901330043574</v>
      </c>
      <c r="E1798" s="272">
        <v>5901330043574</v>
      </c>
      <c r="F1798" s="318">
        <v>2106909200</v>
      </c>
      <c r="G1798" s="91" t="s">
        <v>1423</v>
      </c>
      <c r="H1798" s="8" t="s">
        <v>241</v>
      </c>
      <c r="I1798" s="160" t="s">
        <v>3375</v>
      </c>
      <c r="J1798" s="104" t="s">
        <v>488</v>
      </c>
      <c r="K1798" s="5"/>
      <c r="L1798" s="15"/>
      <c r="M1798" s="206">
        <v>10.385133386352193</v>
      </c>
      <c r="N1798" s="73"/>
      <c r="O1798" s="197">
        <f t="shared" si="448"/>
        <v>440.32965558133304</v>
      </c>
      <c r="P1798" s="174">
        <v>1.4</v>
      </c>
      <c r="Q1798" s="174">
        <f t="shared" si="450"/>
        <v>11.631349392714455</v>
      </c>
      <c r="R1798" s="173">
        <f t="shared" si="449"/>
        <v>616.46151781386607</v>
      </c>
      <c r="S1798" s="173">
        <f t="shared" si="451"/>
        <v>176.13186223253302</v>
      </c>
      <c r="T1798" s="111"/>
      <c r="U1798" s="32">
        <f t="shared" si="452"/>
        <v>0</v>
      </c>
      <c r="V1798" s="280">
        <v>19</v>
      </c>
      <c r="W1798" s="137"/>
      <c r="X1798" s="215"/>
      <c r="Y1798" s="20">
        <v>46813</v>
      </c>
      <c r="Z1798" s="151"/>
    </row>
    <row r="1799" spans="1:26" s="46" customFormat="1" ht="12.75" customHeight="1">
      <c r="A1799" s="309" t="s">
        <v>3469</v>
      </c>
      <c r="B1799" s="310"/>
      <c r="C1799" s="310"/>
      <c r="D1799" s="272">
        <v>5901330051784</v>
      </c>
      <c r="E1799" s="272">
        <v>5901330051784</v>
      </c>
      <c r="F1799" s="318">
        <v>2106909200</v>
      </c>
      <c r="G1799" s="91" t="s">
        <v>1423</v>
      </c>
      <c r="H1799" s="8" t="s">
        <v>241</v>
      </c>
      <c r="I1799" s="160" t="s">
        <v>3376</v>
      </c>
      <c r="J1799" s="104" t="s">
        <v>498</v>
      </c>
      <c r="K1799" s="5"/>
      <c r="L1799" s="15"/>
      <c r="M1799" s="206">
        <v>9.400187291473534</v>
      </c>
      <c r="N1799" s="73"/>
      <c r="O1799" s="197">
        <f t="shared" si="448"/>
        <v>398.56794115847788</v>
      </c>
      <c r="P1799" s="174">
        <v>1.5</v>
      </c>
      <c r="Q1799" s="174">
        <f t="shared" si="450"/>
        <v>11.280224749768241</v>
      </c>
      <c r="R1799" s="173">
        <f t="shared" si="449"/>
        <v>597.85191173771682</v>
      </c>
      <c r="S1799" s="173">
        <f t="shared" si="451"/>
        <v>199.28397057923894</v>
      </c>
      <c r="T1799" s="111"/>
      <c r="U1799" s="32">
        <f t="shared" si="452"/>
        <v>0</v>
      </c>
      <c r="V1799" s="280">
        <v>18</v>
      </c>
      <c r="W1799" s="137"/>
      <c r="X1799" s="215"/>
      <c r="Y1799" s="20">
        <v>46753</v>
      </c>
      <c r="Z1799" s="151"/>
    </row>
    <row r="1800" spans="1:26" s="46" customFormat="1" ht="12.75" customHeight="1">
      <c r="A1800" s="309" t="s">
        <v>3470</v>
      </c>
      <c r="B1800" s="310"/>
      <c r="C1800" s="310"/>
      <c r="D1800" s="272">
        <v>5901330072475</v>
      </c>
      <c r="E1800" s="272">
        <v>5901330072475</v>
      </c>
      <c r="F1800" s="318">
        <v>2106909200</v>
      </c>
      <c r="G1800" s="91" t="s">
        <v>1423</v>
      </c>
      <c r="H1800" s="8" t="s">
        <v>241</v>
      </c>
      <c r="I1800" s="160" t="s">
        <v>3378</v>
      </c>
      <c r="J1800" s="104" t="s">
        <v>498</v>
      </c>
      <c r="K1800" s="5"/>
      <c r="L1800" s="15"/>
      <c r="M1800" s="206">
        <v>6.7563846157466019</v>
      </c>
      <c r="N1800" s="73"/>
      <c r="O1800" s="197">
        <f t="shared" si="448"/>
        <v>286.47070770765589</v>
      </c>
      <c r="P1800" s="174">
        <v>1.6</v>
      </c>
      <c r="Q1800" s="174">
        <f t="shared" si="450"/>
        <v>8.648172308155651</v>
      </c>
      <c r="R1800" s="173">
        <f t="shared" si="449"/>
        <v>458.35313233224952</v>
      </c>
      <c r="S1800" s="173">
        <f t="shared" si="451"/>
        <v>171.88242462459363</v>
      </c>
      <c r="T1800" s="111"/>
      <c r="U1800" s="32">
        <f t="shared" si="452"/>
        <v>0</v>
      </c>
      <c r="V1800" s="280">
        <v>13</v>
      </c>
      <c r="W1800" s="137"/>
      <c r="X1800" s="215"/>
      <c r="Y1800" s="20">
        <v>46478</v>
      </c>
      <c r="Z1800" s="151"/>
    </row>
    <row r="1801" spans="1:26" s="46" customFormat="1" ht="12.75" customHeight="1">
      <c r="A1801" s="309" t="s">
        <v>3471</v>
      </c>
      <c r="B1801" s="310"/>
      <c r="C1801" s="310"/>
      <c r="D1801" s="272">
        <v>5901330072451</v>
      </c>
      <c r="E1801" s="272">
        <v>5901330072451</v>
      </c>
      <c r="F1801" s="318">
        <v>2106909200</v>
      </c>
      <c r="G1801" s="91" t="s">
        <v>1423</v>
      </c>
      <c r="H1801" s="8" t="s">
        <v>241</v>
      </c>
      <c r="I1801" s="160" t="s">
        <v>3379</v>
      </c>
      <c r="J1801" s="104" t="s">
        <v>488</v>
      </c>
      <c r="K1801" s="5"/>
      <c r="L1801" s="15"/>
      <c r="M1801" s="206">
        <v>9.0718719265139782</v>
      </c>
      <c r="N1801" s="73"/>
      <c r="O1801" s="197">
        <f t="shared" si="448"/>
        <v>384.64736968419265</v>
      </c>
      <c r="P1801" s="174">
        <v>1.5</v>
      </c>
      <c r="Q1801" s="174">
        <f t="shared" si="450"/>
        <v>10.886246311816775</v>
      </c>
      <c r="R1801" s="173">
        <f t="shared" si="449"/>
        <v>576.97105452628909</v>
      </c>
      <c r="S1801" s="173">
        <f t="shared" si="451"/>
        <v>192.32368484209644</v>
      </c>
      <c r="T1801" s="111"/>
      <c r="U1801" s="32">
        <f t="shared" si="452"/>
        <v>0</v>
      </c>
      <c r="V1801" s="280">
        <v>1</v>
      </c>
      <c r="W1801" s="137"/>
      <c r="X1801" s="215"/>
      <c r="Y1801" s="20">
        <v>46813</v>
      </c>
      <c r="Z1801" s="151"/>
    </row>
    <row r="1802" spans="1:26" s="46" customFormat="1" ht="12.75" customHeight="1">
      <c r="A1802" s="309" t="s">
        <v>3472</v>
      </c>
      <c r="B1802" s="310"/>
      <c r="C1802" s="310"/>
      <c r="D1802" s="272">
        <v>5901330003547</v>
      </c>
      <c r="E1802" s="272">
        <v>5901330003547</v>
      </c>
      <c r="F1802" s="318">
        <v>2106909200</v>
      </c>
      <c r="G1802" s="91" t="s">
        <v>1423</v>
      </c>
      <c r="H1802" s="8" t="s">
        <v>241</v>
      </c>
      <c r="I1802" s="160" t="s">
        <v>3380</v>
      </c>
      <c r="J1802" s="104" t="s">
        <v>498</v>
      </c>
      <c r="K1802" s="5"/>
      <c r="L1802" s="15"/>
      <c r="M1802" s="206">
        <v>10.160496557695657</v>
      </c>
      <c r="N1802" s="73"/>
      <c r="O1802" s="197">
        <f t="shared" si="448"/>
        <v>430.80505404629588</v>
      </c>
      <c r="P1802" s="174">
        <v>1.4</v>
      </c>
      <c r="Q1802" s="174">
        <f t="shared" si="450"/>
        <v>11.379756144619135</v>
      </c>
      <c r="R1802" s="173">
        <f t="shared" si="449"/>
        <v>603.12707566481413</v>
      </c>
      <c r="S1802" s="173">
        <f t="shared" si="451"/>
        <v>172.32202161851825</v>
      </c>
      <c r="T1802" s="111"/>
      <c r="U1802" s="32">
        <f t="shared" si="452"/>
        <v>0</v>
      </c>
      <c r="V1802" s="280">
        <v>9</v>
      </c>
      <c r="W1802" s="137"/>
      <c r="X1802" s="215"/>
      <c r="Y1802" s="20">
        <v>46813</v>
      </c>
      <c r="Z1802" s="151"/>
    </row>
    <row r="1803" spans="1:26" s="46" customFormat="1" ht="12.75" customHeight="1">
      <c r="A1803" s="309" t="s">
        <v>3473</v>
      </c>
      <c r="B1803" s="310"/>
      <c r="C1803" s="310"/>
      <c r="D1803" s="272">
        <v>5901330054457</v>
      </c>
      <c r="E1803" s="272">
        <v>5901330054457</v>
      </c>
      <c r="F1803" s="318">
        <v>2106909200</v>
      </c>
      <c r="G1803" s="91" t="s">
        <v>1423</v>
      </c>
      <c r="H1803" s="8" t="s">
        <v>241</v>
      </c>
      <c r="I1803" s="160" t="s">
        <v>3383</v>
      </c>
      <c r="J1803" s="104" t="s">
        <v>3382</v>
      </c>
      <c r="K1803" s="5"/>
      <c r="L1803" s="15"/>
      <c r="M1803" s="206">
        <v>6.1688729100295054</v>
      </c>
      <c r="N1803" s="73"/>
      <c r="O1803" s="197">
        <f t="shared" si="448"/>
        <v>261.56021138525102</v>
      </c>
      <c r="P1803" s="174">
        <v>1.6</v>
      </c>
      <c r="Q1803" s="174">
        <f t="shared" si="450"/>
        <v>7.8961573248377679</v>
      </c>
      <c r="R1803" s="173">
        <f t="shared" si="449"/>
        <v>418.49633821640168</v>
      </c>
      <c r="S1803" s="173">
        <f t="shared" si="451"/>
        <v>156.93612683115066</v>
      </c>
      <c r="T1803" s="111"/>
      <c r="U1803" s="32">
        <f t="shared" si="452"/>
        <v>0</v>
      </c>
      <c r="V1803" s="280">
        <v>15</v>
      </c>
      <c r="W1803" s="137"/>
      <c r="X1803" s="215"/>
      <c r="Y1803" s="20">
        <v>46419</v>
      </c>
      <c r="Z1803" s="151"/>
    </row>
    <row r="1804" spans="1:26" s="46" customFormat="1" ht="12.75" customHeight="1">
      <c r="A1804" s="309" t="s">
        <v>3474</v>
      </c>
      <c r="B1804" s="310"/>
      <c r="C1804" s="310"/>
      <c r="D1804" s="272">
        <v>5901330061219</v>
      </c>
      <c r="E1804" s="272">
        <v>5901330061219</v>
      </c>
      <c r="F1804" s="318">
        <v>2106909200</v>
      </c>
      <c r="G1804" s="91" t="s">
        <v>1423</v>
      </c>
      <c r="H1804" s="8" t="s">
        <v>241</v>
      </c>
      <c r="I1804" s="160" t="s">
        <v>3385</v>
      </c>
      <c r="J1804" s="104" t="s">
        <v>3384</v>
      </c>
      <c r="K1804" s="5"/>
      <c r="L1804" s="15"/>
      <c r="M1804" s="206">
        <v>9.918579972988617</v>
      </c>
      <c r="N1804" s="374">
        <v>-0.2</v>
      </c>
      <c r="O1804" s="197">
        <f t="shared" si="448"/>
        <v>336.43823268377395</v>
      </c>
      <c r="P1804" s="174">
        <v>1.5</v>
      </c>
      <c r="Q1804" s="174">
        <f t="shared" si="450"/>
        <v>11.90229596758634</v>
      </c>
      <c r="R1804" s="173">
        <f t="shared" si="449"/>
        <v>630.82168628207603</v>
      </c>
      <c r="S1804" s="173">
        <f t="shared" si="451"/>
        <v>294.38345359830208</v>
      </c>
      <c r="T1804" s="111"/>
      <c r="U1804" s="32">
        <f t="shared" si="452"/>
        <v>0</v>
      </c>
      <c r="V1804" s="280">
        <v>6</v>
      </c>
      <c r="W1804" s="137"/>
      <c r="X1804" s="215"/>
      <c r="Y1804" s="375">
        <v>46327</v>
      </c>
      <c r="Z1804" s="151"/>
    </row>
    <row r="1805" spans="1:26" s="46" customFormat="1" ht="12.75" customHeight="1">
      <c r="A1805" s="309" t="s">
        <v>3475</v>
      </c>
      <c r="B1805" s="310"/>
      <c r="C1805" s="310"/>
      <c r="D1805" s="272">
        <v>5901330074974</v>
      </c>
      <c r="E1805" s="272">
        <v>5901330074974</v>
      </c>
      <c r="F1805" s="318">
        <v>2106909200</v>
      </c>
      <c r="G1805" s="91" t="s">
        <v>1423</v>
      </c>
      <c r="H1805" s="8" t="s">
        <v>241</v>
      </c>
      <c r="I1805" s="160" t="s">
        <v>3387</v>
      </c>
      <c r="J1805" s="104" t="s">
        <v>483</v>
      </c>
      <c r="K1805" s="5"/>
      <c r="L1805" s="15"/>
      <c r="M1805" s="206">
        <v>4.1298616960701739</v>
      </c>
      <c r="N1805" s="73"/>
      <c r="O1805" s="197">
        <f t="shared" si="448"/>
        <v>175.1061359133754</v>
      </c>
      <c r="P1805" s="174">
        <v>1.7</v>
      </c>
      <c r="Q1805" s="174">
        <f t="shared" si="450"/>
        <v>5.6166119066554367</v>
      </c>
      <c r="R1805" s="173">
        <f t="shared" si="449"/>
        <v>297.68043105273813</v>
      </c>
      <c r="S1805" s="173">
        <f t="shared" si="451"/>
        <v>122.57429513936273</v>
      </c>
      <c r="T1805" s="111"/>
      <c r="U1805" s="32">
        <f t="shared" si="452"/>
        <v>0</v>
      </c>
      <c r="V1805" s="280">
        <v>17</v>
      </c>
      <c r="W1805" s="137"/>
      <c r="X1805" s="215"/>
      <c r="Y1805" s="20">
        <v>47119</v>
      </c>
      <c r="Z1805" s="151"/>
    </row>
    <row r="1806" spans="1:26" s="46" customFormat="1" ht="12.75" customHeight="1">
      <c r="A1806" s="309" t="s">
        <v>3476</v>
      </c>
      <c r="B1806" s="310"/>
      <c r="C1806" s="310"/>
      <c r="D1806" s="272">
        <v>5901330078712</v>
      </c>
      <c r="E1806" s="272">
        <v>5901330078712</v>
      </c>
      <c r="F1806" s="318">
        <v>2106909200</v>
      </c>
      <c r="G1806" s="91" t="s">
        <v>1423</v>
      </c>
      <c r="H1806" s="8" t="s">
        <v>241</v>
      </c>
      <c r="I1806" s="160" t="s">
        <v>3388</v>
      </c>
      <c r="J1806" s="104" t="s">
        <v>3326</v>
      </c>
      <c r="K1806" s="5" t="s">
        <v>94</v>
      </c>
      <c r="L1806" s="15"/>
      <c r="M1806" s="206">
        <v>4.1298616960701739</v>
      </c>
      <c r="N1806" s="73"/>
      <c r="O1806" s="197">
        <f t="shared" si="448"/>
        <v>175.1061359133754</v>
      </c>
      <c r="P1806" s="174">
        <v>1.7</v>
      </c>
      <c r="Q1806" s="174">
        <f t="shared" si="450"/>
        <v>5.6166119066554367</v>
      </c>
      <c r="R1806" s="173">
        <f t="shared" si="449"/>
        <v>297.68043105273813</v>
      </c>
      <c r="S1806" s="173">
        <f t="shared" si="451"/>
        <v>122.57429513936273</v>
      </c>
      <c r="T1806" s="111"/>
      <c r="U1806" s="32">
        <f t="shared" si="452"/>
        <v>0</v>
      </c>
      <c r="V1806" s="280">
        <v>29</v>
      </c>
      <c r="W1806" s="137"/>
      <c r="X1806" s="215"/>
      <c r="Y1806" s="20">
        <v>46388</v>
      </c>
      <c r="Z1806" s="151"/>
    </row>
    <row r="1807" spans="1:26" s="46" customFormat="1" ht="12.75" customHeight="1">
      <c r="A1807" s="309" t="s">
        <v>3477</v>
      </c>
      <c r="B1807" s="310"/>
      <c r="C1807" s="310"/>
      <c r="D1807" s="272">
        <v>5901330053504</v>
      </c>
      <c r="E1807" s="272">
        <v>5901330053504</v>
      </c>
      <c r="F1807" s="318">
        <v>2106909200</v>
      </c>
      <c r="G1807" s="91" t="s">
        <v>1423</v>
      </c>
      <c r="H1807" s="8" t="s">
        <v>241</v>
      </c>
      <c r="I1807" s="160" t="s">
        <v>3389</v>
      </c>
      <c r="J1807" s="104" t="s">
        <v>3326</v>
      </c>
      <c r="K1807" s="5" t="s">
        <v>94</v>
      </c>
      <c r="L1807" s="15"/>
      <c r="M1807" s="206">
        <v>4.6309746215347554</v>
      </c>
      <c r="N1807" s="73"/>
      <c r="O1807" s="197">
        <f t="shared" si="448"/>
        <v>196.35332395307364</v>
      </c>
      <c r="P1807" s="174">
        <v>1.7</v>
      </c>
      <c r="Q1807" s="174">
        <f t="shared" si="450"/>
        <v>6.2981254852872679</v>
      </c>
      <c r="R1807" s="173">
        <f t="shared" si="449"/>
        <v>333.80065072022518</v>
      </c>
      <c r="S1807" s="173">
        <f t="shared" si="451"/>
        <v>137.44732676715154</v>
      </c>
      <c r="T1807" s="111"/>
      <c r="U1807" s="32">
        <f t="shared" si="452"/>
        <v>0</v>
      </c>
      <c r="V1807" s="280">
        <v>25</v>
      </c>
      <c r="W1807" s="137"/>
      <c r="X1807" s="215"/>
      <c r="Y1807" s="20">
        <v>46905</v>
      </c>
      <c r="Z1807" s="151"/>
    </row>
    <row r="1808" spans="1:26" s="46" customFormat="1" ht="12.75" customHeight="1">
      <c r="A1808" s="369" t="s">
        <v>4096</v>
      </c>
      <c r="B1808" s="370"/>
      <c r="C1808" s="370">
        <v>1056623</v>
      </c>
      <c r="D1808" s="272">
        <v>5901330092077</v>
      </c>
      <c r="E1808" s="272">
        <v>5901330092077</v>
      </c>
      <c r="F1808" s="371">
        <v>2106909200</v>
      </c>
      <c r="G1808" s="91" t="s">
        <v>1423</v>
      </c>
      <c r="H1808" s="8" t="s">
        <v>241</v>
      </c>
      <c r="I1808" s="302" t="s">
        <v>4097</v>
      </c>
      <c r="J1808" s="104" t="s">
        <v>486</v>
      </c>
      <c r="K1808" s="5"/>
      <c r="L1808" s="15"/>
      <c r="M1808" s="206">
        <v>13.149894354432645</v>
      </c>
      <c r="N1808" s="73"/>
      <c r="O1808" s="197">
        <f>(M1808+M1808*N1808)*$Y$3*(1-$Y$2/100)</f>
        <v>557.55552062794413</v>
      </c>
      <c r="P1808" s="174">
        <v>1.35</v>
      </c>
      <c r="Q1808" s="174">
        <f>M1808*0.8*P1808</f>
        <v>14.201885902787257</v>
      </c>
      <c r="R1808" s="173">
        <f>Q1808*53</f>
        <v>752.6999528477246</v>
      </c>
      <c r="S1808" s="173">
        <f>R1808-O1808</f>
        <v>195.14443221978047</v>
      </c>
      <c r="T1808" s="111"/>
      <c r="U1808" s="32">
        <f>O1808*T1808</f>
        <v>0</v>
      </c>
      <c r="V1808" s="111">
        <v>1</v>
      </c>
      <c r="W1808" s="137"/>
      <c r="X1808" s="215"/>
      <c r="Y1808" s="20">
        <v>46753</v>
      </c>
      <c r="Z1808" s="151"/>
    </row>
    <row r="1809" spans="1:26" s="46" customFormat="1" ht="12.75" customHeight="1">
      <c r="A1809" s="309" t="s">
        <v>3478</v>
      </c>
      <c r="B1809" s="310"/>
      <c r="C1809" s="310"/>
      <c r="D1809" s="272">
        <v>5901330047374</v>
      </c>
      <c r="E1809" s="272">
        <v>5901330047374</v>
      </c>
      <c r="F1809" s="318">
        <v>2106909200</v>
      </c>
      <c r="G1809" s="91" t="s">
        <v>1423</v>
      </c>
      <c r="H1809" s="8" t="s">
        <v>241</v>
      </c>
      <c r="I1809" s="160" t="s">
        <v>3391</v>
      </c>
      <c r="J1809" s="104" t="s">
        <v>3326</v>
      </c>
      <c r="K1809" s="5" t="s">
        <v>78</v>
      </c>
      <c r="L1809" s="15"/>
      <c r="M1809" s="206">
        <v>7.4130153456657091</v>
      </c>
      <c r="N1809" s="73"/>
      <c r="O1809" s="197">
        <f t="shared" si="448"/>
        <v>314.31185065622611</v>
      </c>
      <c r="P1809" s="174">
        <v>1.6</v>
      </c>
      <c r="Q1809" s="174">
        <f t="shared" si="450"/>
        <v>9.4886596424521095</v>
      </c>
      <c r="R1809" s="173">
        <f t="shared" si="449"/>
        <v>502.89896104996183</v>
      </c>
      <c r="S1809" s="173">
        <f t="shared" si="451"/>
        <v>188.58711039373571</v>
      </c>
      <c r="T1809" s="111"/>
      <c r="U1809" s="32">
        <f t="shared" si="452"/>
        <v>0</v>
      </c>
      <c r="V1809" s="280">
        <v>24</v>
      </c>
      <c r="W1809" s="137"/>
      <c r="X1809" s="215"/>
      <c r="Y1809" s="20">
        <v>46784</v>
      </c>
      <c r="Z1809" s="151"/>
    </row>
    <row r="1810" spans="1:26" s="46" customFormat="1" ht="12.75" customHeight="1">
      <c r="A1810" s="309" t="s">
        <v>2741</v>
      </c>
      <c r="B1810" s="310"/>
      <c r="C1810" s="310">
        <v>1056622</v>
      </c>
      <c r="D1810" s="272">
        <v>5901330001642</v>
      </c>
      <c r="E1810" s="272">
        <v>5901330001642</v>
      </c>
      <c r="F1810" s="318">
        <v>1517909999</v>
      </c>
      <c r="G1810" s="91" t="s">
        <v>1423</v>
      </c>
      <c r="H1810" s="8" t="s">
        <v>241</v>
      </c>
      <c r="I1810" s="302" t="s">
        <v>1499</v>
      </c>
      <c r="J1810" s="104" t="s">
        <v>1463</v>
      </c>
      <c r="K1810" s="5"/>
      <c r="L1810" s="15"/>
      <c r="M1810" s="206">
        <v>19.339858731406142</v>
      </c>
      <c r="N1810" s="73"/>
      <c r="O1810" s="197">
        <f t="shared" si="448"/>
        <v>820.01001021162051</v>
      </c>
      <c r="P1810" s="174">
        <v>1.3</v>
      </c>
      <c r="Q1810" s="174">
        <f t="shared" si="450"/>
        <v>20.113453080662389</v>
      </c>
      <c r="R1810" s="173">
        <f t="shared" si="449"/>
        <v>1066.0130132751067</v>
      </c>
      <c r="S1810" s="173">
        <f t="shared" si="451"/>
        <v>246.00300306348618</v>
      </c>
      <c r="T1810" s="111"/>
      <c r="U1810" s="32">
        <f t="shared" si="452"/>
        <v>0</v>
      </c>
      <c r="V1810" s="280">
        <v>2</v>
      </c>
      <c r="W1810" s="137"/>
      <c r="X1810" s="215"/>
      <c r="Y1810" s="20">
        <v>46539</v>
      </c>
      <c r="Z1810" s="151"/>
    </row>
    <row r="1811" spans="1:26" s="46" customFormat="1" ht="12.75" customHeight="1">
      <c r="A1811" s="309" t="s">
        <v>3479</v>
      </c>
      <c r="B1811" s="310"/>
      <c r="C1811" s="310"/>
      <c r="D1811" s="272">
        <v>5901330050541</v>
      </c>
      <c r="E1811" s="272">
        <v>5901330050541</v>
      </c>
      <c r="F1811" s="318">
        <v>2106909200</v>
      </c>
      <c r="G1811" s="91" t="s">
        <v>1423</v>
      </c>
      <c r="H1811" s="8" t="s">
        <v>241</v>
      </c>
      <c r="I1811" s="160" t="s">
        <v>3392</v>
      </c>
      <c r="J1811" s="104" t="s">
        <v>488</v>
      </c>
      <c r="K1811" s="5"/>
      <c r="L1811" s="15"/>
      <c r="M1811" s="206">
        <v>8.8990743660089517</v>
      </c>
      <c r="N1811" s="73"/>
      <c r="O1811" s="197">
        <f t="shared" si="448"/>
        <v>377.32075311877958</v>
      </c>
      <c r="P1811" s="174">
        <v>1.5</v>
      </c>
      <c r="Q1811" s="174">
        <f t="shared" si="450"/>
        <v>10.678889239210744</v>
      </c>
      <c r="R1811" s="173">
        <f t="shared" si="449"/>
        <v>565.9811296781694</v>
      </c>
      <c r="S1811" s="173">
        <f t="shared" si="451"/>
        <v>188.66037655938982</v>
      </c>
      <c r="T1811" s="111"/>
      <c r="U1811" s="32">
        <f t="shared" si="452"/>
        <v>0</v>
      </c>
      <c r="V1811" s="280">
        <v>15</v>
      </c>
      <c r="W1811" s="137"/>
      <c r="X1811" s="215"/>
      <c r="Y1811" s="20">
        <v>47058</v>
      </c>
      <c r="Z1811" s="151"/>
    </row>
    <row r="1812" spans="1:26" s="46" customFormat="1" ht="12.75" customHeight="1">
      <c r="A1812" s="309" t="s">
        <v>3480</v>
      </c>
      <c r="B1812" s="310"/>
      <c r="C1812" s="310"/>
      <c r="D1812" s="272">
        <v>5901330013737</v>
      </c>
      <c r="E1812" s="272">
        <v>5901330013737</v>
      </c>
      <c r="F1812" s="318">
        <v>2106909200</v>
      </c>
      <c r="G1812" s="91" t="s">
        <v>1423</v>
      </c>
      <c r="H1812" s="8" t="s">
        <v>241</v>
      </c>
      <c r="I1812" s="160" t="s">
        <v>3395</v>
      </c>
      <c r="J1812" s="104" t="s">
        <v>498</v>
      </c>
      <c r="K1812" s="5"/>
      <c r="L1812" s="15"/>
      <c r="M1812" s="206">
        <v>8.8126755857564358</v>
      </c>
      <c r="N1812" s="73"/>
      <c r="O1812" s="197">
        <f t="shared" si="448"/>
        <v>373.6574448360729</v>
      </c>
      <c r="P1812" s="174">
        <v>1.5</v>
      </c>
      <c r="Q1812" s="174">
        <f t="shared" si="450"/>
        <v>10.575210702907723</v>
      </c>
      <c r="R1812" s="173">
        <f t="shared" si="449"/>
        <v>560.48616725410932</v>
      </c>
      <c r="S1812" s="173">
        <f t="shared" si="451"/>
        <v>186.82872241803642</v>
      </c>
      <c r="T1812" s="111"/>
      <c r="U1812" s="32">
        <f t="shared" si="452"/>
        <v>0</v>
      </c>
      <c r="V1812" s="280">
        <v>14</v>
      </c>
      <c r="W1812" s="137"/>
      <c r="X1812" s="215"/>
      <c r="Y1812" s="20">
        <v>46478</v>
      </c>
      <c r="Z1812" s="151"/>
    </row>
    <row r="1813" spans="1:26" s="46" customFormat="1" ht="12.75" customHeight="1">
      <c r="A1813" s="309" t="s">
        <v>3481</v>
      </c>
      <c r="B1813" s="310"/>
      <c r="C1813" s="310"/>
      <c r="D1813" s="272">
        <v>5901330003639</v>
      </c>
      <c r="E1813" s="272">
        <v>5901330003639</v>
      </c>
      <c r="F1813" s="318">
        <v>2106909200</v>
      </c>
      <c r="G1813" s="91" t="s">
        <v>1423</v>
      </c>
      <c r="H1813" s="8" t="s">
        <v>241</v>
      </c>
      <c r="I1813" s="160" t="s">
        <v>3396</v>
      </c>
      <c r="J1813" s="104" t="s">
        <v>486</v>
      </c>
      <c r="K1813" s="5"/>
      <c r="L1813" s="15"/>
      <c r="M1813" s="206">
        <v>12.994376549978119</v>
      </c>
      <c r="N1813" s="73"/>
      <c r="O1813" s="197">
        <f t="shared" si="448"/>
        <v>550.96156571907227</v>
      </c>
      <c r="P1813" s="174">
        <v>1.35</v>
      </c>
      <c r="Q1813" s="174">
        <f t="shared" si="450"/>
        <v>14.033926673976369</v>
      </c>
      <c r="R1813" s="173">
        <f t="shared" si="449"/>
        <v>743.79811372074755</v>
      </c>
      <c r="S1813" s="173">
        <f t="shared" si="451"/>
        <v>192.83654800167528</v>
      </c>
      <c r="T1813" s="111"/>
      <c r="U1813" s="32">
        <f t="shared" si="452"/>
        <v>0</v>
      </c>
      <c r="V1813" s="280">
        <v>8</v>
      </c>
      <c r="W1813" s="137"/>
      <c r="X1813" s="215"/>
      <c r="Y1813" s="20">
        <v>47119</v>
      </c>
      <c r="Z1813" s="151"/>
    </row>
    <row r="1814" spans="1:26" s="46" customFormat="1" ht="12.75" customHeight="1">
      <c r="A1814" s="309" t="s">
        <v>3482</v>
      </c>
      <c r="B1814" s="310"/>
      <c r="C1814" s="310"/>
      <c r="D1814" s="272">
        <v>5901330079467</v>
      </c>
      <c r="E1814" s="272">
        <v>5901330079467</v>
      </c>
      <c r="F1814" s="318">
        <v>2106909200</v>
      </c>
      <c r="G1814" s="91" t="s">
        <v>1423</v>
      </c>
      <c r="H1814" s="8" t="s">
        <v>241</v>
      </c>
      <c r="I1814" s="160" t="s">
        <v>3397</v>
      </c>
      <c r="J1814" s="104" t="s">
        <v>498</v>
      </c>
      <c r="K1814" s="5"/>
      <c r="L1814" s="15"/>
      <c r="M1814" s="206">
        <v>5.0802482788478285</v>
      </c>
      <c r="N1814" s="73"/>
      <c r="O1814" s="197">
        <f t="shared" si="448"/>
        <v>215.40252702314794</v>
      </c>
      <c r="P1814" s="174">
        <v>1.7</v>
      </c>
      <c r="Q1814" s="174">
        <f t="shared" si="450"/>
        <v>6.9091376592330471</v>
      </c>
      <c r="R1814" s="173">
        <f t="shared" si="449"/>
        <v>366.1842959393515</v>
      </c>
      <c r="S1814" s="173">
        <f t="shared" si="451"/>
        <v>150.78176891620356</v>
      </c>
      <c r="T1814" s="111"/>
      <c r="U1814" s="32">
        <f t="shared" si="452"/>
        <v>0</v>
      </c>
      <c r="V1814" s="280">
        <v>4</v>
      </c>
      <c r="W1814" s="137"/>
      <c r="X1814" s="215"/>
      <c r="Y1814" s="20">
        <v>47027</v>
      </c>
      <c r="Z1814" s="151"/>
    </row>
    <row r="1815" spans="1:26" s="46" customFormat="1" ht="12.75" customHeight="1">
      <c r="A1815" s="309" t="s">
        <v>3483</v>
      </c>
      <c r="B1815" s="310"/>
      <c r="C1815" s="310"/>
      <c r="D1815" s="272">
        <v>5901330071034</v>
      </c>
      <c r="E1815" s="272">
        <v>5901330071034</v>
      </c>
      <c r="F1815" s="318">
        <v>2106909200</v>
      </c>
      <c r="G1815" s="91" t="s">
        <v>1423</v>
      </c>
      <c r="H1815" s="8" t="s">
        <v>241</v>
      </c>
      <c r="I1815" s="160" t="s">
        <v>3401</v>
      </c>
      <c r="J1815" s="104" t="s">
        <v>3386</v>
      </c>
      <c r="K1815" s="5" t="s">
        <v>124</v>
      </c>
      <c r="L1815" s="15"/>
      <c r="M1815" s="206">
        <v>8.5189197328978903</v>
      </c>
      <c r="N1815" s="73"/>
      <c r="O1815" s="197">
        <f t="shared" si="448"/>
        <v>361.20219667487055</v>
      </c>
      <c r="P1815" s="174">
        <v>1.5</v>
      </c>
      <c r="Q1815" s="174">
        <f t="shared" si="450"/>
        <v>10.222703679477469</v>
      </c>
      <c r="R1815" s="173">
        <f t="shared" si="449"/>
        <v>541.80329501230585</v>
      </c>
      <c r="S1815" s="173">
        <f t="shared" si="451"/>
        <v>180.6010983374353</v>
      </c>
      <c r="T1815" s="111"/>
      <c r="U1815" s="32">
        <f t="shared" si="452"/>
        <v>0</v>
      </c>
      <c r="V1815" s="280">
        <v>15</v>
      </c>
      <c r="W1815" s="137"/>
      <c r="X1815" s="215"/>
      <c r="Y1815" s="20">
        <v>47178</v>
      </c>
      <c r="Z1815" s="151"/>
    </row>
    <row r="1816" spans="1:26" s="46" customFormat="1" ht="12.75" customHeight="1">
      <c r="A1816" s="309" t="s">
        <v>3484</v>
      </c>
      <c r="B1816" s="310"/>
      <c r="C1816" s="310"/>
      <c r="D1816" s="272">
        <v>5901330080418</v>
      </c>
      <c r="E1816" s="272">
        <v>5901330080418</v>
      </c>
      <c r="F1816" s="318">
        <v>2106909200</v>
      </c>
      <c r="G1816" s="91" t="s">
        <v>1423</v>
      </c>
      <c r="H1816" s="8" t="s">
        <v>241</v>
      </c>
      <c r="I1816" s="160" t="s">
        <v>3402</v>
      </c>
      <c r="J1816" s="104" t="s">
        <v>3386</v>
      </c>
      <c r="K1816" s="5" t="s">
        <v>3325</v>
      </c>
      <c r="L1816" s="15"/>
      <c r="M1816" s="206">
        <v>7.11925949280716</v>
      </c>
      <c r="N1816" s="73"/>
      <c r="O1816" s="197">
        <f t="shared" si="448"/>
        <v>301.85660249502359</v>
      </c>
      <c r="P1816" s="174">
        <v>1.6</v>
      </c>
      <c r="Q1816" s="174">
        <f t="shared" si="450"/>
        <v>9.1126521507931653</v>
      </c>
      <c r="R1816" s="173">
        <f t="shared" si="449"/>
        <v>482.97056399203774</v>
      </c>
      <c r="S1816" s="173">
        <f t="shared" si="451"/>
        <v>181.11396149701415</v>
      </c>
      <c r="T1816" s="111"/>
      <c r="U1816" s="32">
        <f t="shared" si="452"/>
        <v>0</v>
      </c>
      <c r="V1816" s="280">
        <v>17</v>
      </c>
      <c r="W1816" s="137"/>
      <c r="X1816" s="215"/>
      <c r="Y1816" s="20">
        <v>47209</v>
      </c>
      <c r="Z1816" s="151"/>
    </row>
    <row r="1817" spans="1:26" s="46" customFormat="1" ht="12.75" customHeight="1">
      <c r="A1817" s="309" t="s">
        <v>2742</v>
      </c>
      <c r="B1817" s="310"/>
      <c r="C1817" s="310">
        <v>1056624</v>
      </c>
      <c r="D1817" s="272">
        <v>5901330085017</v>
      </c>
      <c r="E1817" s="272">
        <v>5901330085017</v>
      </c>
      <c r="F1817" s="318">
        <v>2106909200</v>
      </c>
      <c r="G1817" s="91" t="s">
        <v>1423</v>
      </c>
      <c r="H1817" s="8" t="s">
        <v>241</v>
      </c>
      <c r="I1817" s="160" t="s">
        <v>1492</v>
      </c>
      <c r="J1817" s="104" t="s">
        <v>487</v>
      </c>
      <c r="K1817" s="5" t="s">
        <v>1458</v>
      </c>
      <c r="L1817" s="15"/>
      <c r="M1817" s="206">
        <v>4.0261831597671565</v>
      </c>
      <c r="N1817" s="73"/>
      <c r="O1817" s="197">
        <f t="shared" si="448"/>
        <v>170.71016597412745</v>
      </c>
      <c r="P1817" s="174">
        <v>1.7</v>
      </c>
      <c r="Q1817" s="174">
        <f t="shared" si="450"/>
        <v>5.4756090972833329</v>
      </c>
      <c r="R1817" s="173">
        <f t="shared" si="449"/>
        <v>290.20728215601662</v>
      </c>
      <c r="S1817" s="173">
        <f t="shared" si="451"/>
        <v>119.49711618188917</v>
      </c>
      <c r="T1817" s="111"/>
      <c r="U1817" s="32">
        <f t="shared" si="452"/>
        <v>0</v>
      </c>
      <c r="V1817" s="280"/>
      <c r="W1817" s="137" t="s">
        <v>250</v>
      </c>
      <c r="X1817" s="215"/>
      <c r="Y1817" s="294"/>
      <c r="Z1817" s="151"/>
    </row>
    <row r="1818" spans="1:26" s="46" customFormat="1" ht="12.75" customHeight="1">
      <c r="A1818" s="309" t="s">
        <v>2743</v>
      </c>
      <c r="B1818" s="310"/>
      <c r="C1818" s="310">
        <v>706529</v>
      </c>
      <c r="D1818" s="272">
        <v>5901330054853</v>
      </c>
      <c r="E1818" s="272">
        <v>5901330054853</v>
      </c>
      <c r="F1818" s="318">
        <v>2106909200</v>
      </c>
      <c r="G1818" s="91" t="s">
        <v>1423</v>
      </c>
      <c r="H1818" s="8" t="s">
        <v>241</v>
      </c>
      <c r="I1818" s="302" t="s">
        <v>1481</v>
      </c>
      <c r="J1818" s="104" t="s">
        <v>486</v>
      </c>
      <c r="K1818" s="5"/>
      <c r="L1818" s="15"/>
      <c r="M1818" s="206">
        <v>11.335519969129848</v>
      </c>
      <c r="N1818" s="73"/>
      <c r="O1818" s="197">
        <f t="shared" si="448"/>
        <v>480.62604669110556</v>
      </c>
      <c r="P1818" s="174">
        <v>1.4</v>
      </c>
      <c r="Q1818" s="174">
        <f t="shared" si="450"/>
        <v>12.69578236542543</v>
      </c>
      <c r="R1818" s="173">
        <f t="shared" si="449"/>
        <v>672.87646536754778</v>
      </c>
      <c r="S1818" s="173">
        <f t="shared" si="451"/>
        <v>192.25041867644222</v>
      </c>
      <c r="T1818" s="111"/>
      <c r="U1818" s="32">
        <f t="shared" si="452"/>
        <v>0</v>
      </c>
      <c r="V1818" s="280">
        <v>1</v>
      </c>
      <c r="W1818" s="133" t="s">
        <v>249</v>
      </c>
      <c r="X1818" s="215"/>
      <c r="Y1818" s="20">
        <v>46661</v>
      </c>
      <c r="Z1818" s="151"/>
    </row>
    <row r="1819" spans="1:26" s="46" customFormat="1" ht="12.75" customHeight="1">
      <c r="A1819" s="309" t="s">
        <v>2744</v>
      </c>
      <c r="B1819" s="310"/>
      <c r="C1819" s="310">
        <v>1056625</v>
      </c>
      <c r="D1819" s="272">
        <v>5901330077951</v>
      </c>
      <c r="E1819" s="272">
        <v>5901330077951</v>
      </c>
      <c r="F1819" s="318">
        <v>2106909200</v>
      </c>
      <c r="G1819" s="91" t="s">
        <v>1423</v>
      </c>
      <c r="H1819" s="8" t="s">
        <v>241</v>
      </c>
      <c r="I1819" s="302" t="s">
        <v>1482</v>
      </c>
      <c r="J1819" s="104" t="s">
        <v>486</v>
      </c>
      <c r="K1819" s="5"/>
      <c r="L1819" s="15"/>
      <c r="M1819" s="206">
        <v>5.8923968132214615</v>
      </c>
      <c r="N1819" s="73"/>
      <c r="O1819" s="197">
        <f t="shared" si="448"/>
        <v>249.83762488058997</v>
      </c>
      <c r="P1819" s="174">
        <v>1.7</v>
      </c>
      <c r="Q1819" s="174">
        <f t="shared" si="450"/>
        <v>8.013659665981189</v>
      </c>
      <c r="R1819" s="173">
        <f t="shared" si="449"/>
        <v>424.72396229700303</v>
      </c>
      <c r="S1819" s="173">
        <f t="shared" si="451"/>
        <v>174.88633741641306</v>
      </c>
      <c r="T1819" s="111"/>
      <c r="U1819" s="32">
        <f t="shared" si="452"/>
        <v>0</v>
      </c>
      <c r="V1819" s="280" t="s">
        <v>4119</v>
      </c>
      <c r="W1819" s="136" t="s">
        <v>251</v>
      </c>
      <c r="X1819" s="215"/>
      <c r="Y1819" s="20">
        <v>46784</v>
      </c>
      <c r="Z1819" s="151"/>
    </row>
    <row r="1820" spans="1:26" s="46" customFormat="1" ht="12.75" customHeight="1">
      <c r="A1820" s="309" t="s">
        <v>3485</v>
      </c>
      <c r="B1820" s="310"/>
      <c r="C1820" s="310"/>
      <c r="D1820" s="272">
        <v>5901330023231</v>
      </c>
      <c r="E1820" s="272">
        <v>5901330023231</v>
      </c>
      <c r="F1820" s="318">
        <v>2106909200</v>
      </c>
      <c r="G1820" s="91" t="s">
        <v>1423</v>
      </c>
      <c r="H1820" s="8" t="s">
        <v>241</v>
      </c>
      <c r="I1820" s="160" t="s">
        <v>3403</v>
      </c>
      <c r="J1820" s="104" t="s">
        <v>498</v>
      </c>
      <c r="K1820" s="5"/>
      <c r="L1820" s="15"/>
      <c r="M1820" s="206">
        <v>6.9119024202011268</v>
      </c>
      <c r="N1820" s="73"/>
      <c r="O1820" s="197">
        <f t="shared" si="448"/>
        <v>293.06466261652776</v>
      </c>
      <c r="P1820" s="174">
        <v>1.6</v>
      </c>
      <c r="Q1820" s="174">
        <f t="shared" si="450"/>
        <v>8.8472350978574426</v>
      </c>
      <c r="R1820" s="173">
        <f t="shared" si="449"/>
        <v>468.90346018644448</v>
      </c>
      <c r="S1820" s="173">
        <f t="shared" si="451"/>
        <v>175.83879756991672</v>
      </c>
      <c r="T1820" s="111"/>
      <c r="U1820" s="32">
        <f t="shared" si="452"/>
        <v>0</v>
      </c>
      <c r="V1820" s="280">
        <v>18</v>
      </c>
      <c r="W1820" s="137"/>
      <c r="X1820" s="215"/>
      <c r="Y1820" s="20">
        <v>46631</v>
      </c>
      <c r="Z1820" s="151"/>
    </row>
    <row r="1821" spans="1:26" s="46" customFormat="1" ht="12.75" customHeight="1">
      <c r="A1821" s="309" t="s">
        <v>3486</v>
      </c>
      <c r="B1821" s="310"/>
      <c r="C1821" s="310">
        <v>706531</v>
      </c>
      <c r="D1821" s="272">
        <v>5901330034701</v>
      </c>
      <c r="E1821" s="272">
        <v>5901330034701</v>
      </c>
      <c r="F1821" s="318">
        <v>2106909200</v>
      </c>
      <c r="G1821" s="91" t="s">
        <v>1423</v>
      </c>
      <c r="H1821" s="8" t="s">
        <v>241</v>
      </c>
      <c r="I1821" s="160" t="s">
        <v>3404</v>
      </c>
      <c r="J1821" s="104" t="s">
        <v>498</v>
      </c>
      <c r="K1821" s="5"/>
      <c r="L1821" s="15"/>
      <c r="M1821" s="206">
        <v>6.9119024202011268</v>
      </c>
      <c r="N1821" s="73"/>
      <c r="O1821" s="197">
        <f t="shared" si="448"/>
        <v>293.06466261652776</v>
      </c>
      <c r="P1821" s="174">
        <v>1.6</v>
      </c>
      <c r="Q1821" s="174">
        <f t="shared" si="450"/>
        <v>8.8472350978574426</v>
      </c>
      <c r="R1821" s="173">
        <f t="shared" si="449"/>
        <v>468.90346018644448</v>
      </c>
      <c r="S1821" s="173">
        <f t="shared" si="451"/>
        <v>175.83879756991672</v>
      </c>
      <c r="T1821" s="111"/>
      <c r="U1821" s="32">
        <f t="shared" si="452"/>
        <v>0</v>
      </c>
      <c r="V1821" s="280">
        <v>5</v>
      </c>
      <c r="W1821" s="137"/>
      <c r="X1821" s="215"/>
      <c r="Y1821" s="20">
        <v>46722</v>
      </c>
      <c r="Z1821" s="151"/>
    </row>
    <row r="1822" spans="1:26" s="46" customFormat="1" ht="12.75" customHeight="1">
      <c r="A1822" s="309" t="s">
        <v>3487</v>
      </c>
      <c r="B1822" s="310"/>
      <c r="C1822" s="310"/>
      <c r="D1822" s="272">
        <v>5901330034718</v>
      </c>
      <c r="E1822" s="272">
        <v>5901330034718</v>
      </c>
      <c r="F1822" s="318">
        <v>2106909200</v>
      </c>
      <c r="G1822" s="91" t="s">
        <v>1423</v>
      </c>
      <c r="H1822" s="8" t="s">
        <v>241</v>
      </c>
      <c r="I1822" s="160" t="s">
        <v>3405</v>
      </c>
      <c r="J1822" s="104" t="s">
        <v>498</v>
      </c>
      <c r="K1822" s="5"/>
      <c r="L1822" s="15"/>
      <c r="M1822" s="206">
        <v>6.9119024202011268</v>
      </c>
      <c r="N1822" s="73"/>
      <c r="O1822" s="197">
        <f t="shared" si="448"/>
        <v>293.06466261652776</v>
      </c>
      <c r="P1822" s="174">
        <v>1.6</v>
      </c>
      <c r="Q1822" s="174">
        <f t="shared" si="450"/>
        <v>8.8472350978574426</v>
      </c>
      <c r="R1822" s="173">
        <f t="shared" si="449"/>
        <v>468.90346018644448</v>
      </c>
      <c r="S1822" s="173">
        <f t="shared" si="451"/>
        <v>175.83879756991672</v>
      </c>
      <c r="T1822" s="111"/>
      <c r="U1822" s="32">
        <f t="shared" si="452"/>
        <v>0</v>
      </c>
      <c r="V1822" s="280">
        <v>16</v>
      </c>
      <c r="W1822" s="137"/>
      <c r="X1822" s="215"/>
      <c r="Y1822" s="20">
        <v>46419</v>
      </c>
      <c r="Z1822" s="151"/>
    </row>
    <row r="1823" spans="1:26" s="46" customFormat="1" ht="12.75" customHeight="1">
      <c r="A1823" s="369" t="s">
        <v>4098</v>
      </c>
      <c r="B1823" s="370"/>
      <c r="C1823" s="370"/>
      <c r="D1823" s="272">
        <v>5901330025570</v>
      </c>
      <c r="E1823" s="272">
        <v>5901330025570</v>
      </c>
      <c r="F1823" s="371">
        <v>2106909200</v>
      </c>
      <c r="G1823" s="91" t="s">
        <v>1423</v>
      </c>
      <c r="H1823" s="8" t="s">
        <v>241</v>
      </c>
      <c r="I1823" s="160" t="s">
        <v>4099</v>
      </c>
      <c r="J1823" s="104" t="s">
        <v>498</v>
      </c>
      <c r="K1823" s="5"/>
      <c r="L1823" s="15"/>
      <c r="M1823" s="206">
        <v>6.9119024202011268</v>
      </c>
      <c r="N1823" s="73"/>
      <c r="O1823" s="197">
        <f>(M1823+M1823*N1823)*$Y$3*(1-$Y$2/100)</f>
        <v>293.06466261652776</v>
      </c>
      <c r="P1823" s="174">
        <v>1.6</v>
      </c>
      <c r="Q1823" s="174">
        <f>M1823*0.8*P1823</f>
        <v>8.8472350978574426</v>
      </c>
      <c r="R1823" s="173">
        <f>Q1823*53</f>
        <v>468.90346018644448</v>
      </c>
      <c r="S1823" s="173">
        <f>R1823-O1823</f>
        <v>175.83879756991672</v>
      </c>
      <c r="T1823" s="111"/>
      <c r="U1823" s="32">
        <f>O1823*T1823</f>
        <v>0</v>
      </c>
      <c r="V1823" s="111">
        <v>2</v>
      </c>
      <c r="W1823" s="137"/>
      <c r="X1823" s="215"/>
      <c r="Y1823" s="20">
        <v>46813</v>
      </c>
      <c r="Z1823" s="151"/>
    </row>
    <row r="1824" spans="1:26" s="46" customFormat="1" ht="12.75" customHeight="1">
      <c r="A1824" s="309" t="s">
        <v>2745</v>
      </c>
      <c r="B1824" s="310"/>
      <c r="C1824" s="310"/>
      <c r="D1824" s="272">
        <v>5901330035326</v>
      </c>
      <c r="E1824" s="272">
        <v>5901330035326</v>
      </c>
      <c r="F1824" s="318">
        <v>2106909200</v>
      </c>
      <c r="G1824" s="91" t="s">
        <v>1423</v>
      </c>
      <c r="H1824" s="81" t="s">
        <v>244</v>
      </c>
      <c r="I1824" s="63" t="s">
        <v>1454</v>
      </c>
      <c r="J1824" s="104" t="s">
        <v>617</v>
      </c>
      <c r="K1824" s="5" t="s">
        <v>94</v>
      </c>
      <c r="L1824" s="15"/>
      <c r="M1824" s="206">
        <v>12.925257525776109</v>
      </c>
      <c r="N1824" s="73"/>
      <c r="O1824" s="197">
        <f t="shared" ref="O1824" si="453">(M1824+M1824*N1824)*$Y$3*(1-$Y$2/100)</f>
        <v>548.03091909290708</v>
      </c>
      <c r="P1824" s="174">
        <v>1.35</v>
      </c>
      <c r="Q1824" s="174">
        <f t="shared" ref="Q1824" si="454">M1824*0.8*P1824</f>
        <v>13.9592781278382</v>
      </c>
      <c r="R1824" s="173">
        <f t="shared" ref="R1824" si="455">Q1824*53</f>
        <v>739.84174077542457</v>
      </c>
      <c r="S1824" s="173">
        <f t="shared" ref="S1824" si="456">R1824-O1824</f>
        <v>191.81082168251748</v>
      </c>
      <c r="T1824" s="111"/>
      <c r="U1824" s="32">
        <f t="shared" si="452"/>
        <v>0</v>
      </c>
      <c r="V1824" s="280">
        <v>1</v>
      </c>
      <c r="W1824" s="133" t="s">
        <v>249</v>
      </c>
      <c r="X1824" s="215"/>
      <c r="Y1824" s="20">
        <v>46813</v>
      </c>
      <c r="Z1824" s="151"/>
    </row>
    <row r="1825" spans="1:26" s="42" customFormat="1" ht="12.75" customHeight="1">
      <c r="A1825" s="309"/>
      <c r="B1825" s="314"/>
      <c r="C1825" s="314"/>
      <c r="D1825" s="311"/>
      <c r="E1825" s="309"/>
      <c r="F1825" s="309"/>
      <c r="G1825" s="330"/>
      <c r="H1825" s="114"/>
      <c r="I1825" s="330" t="s">
        <v>923</v>
      </c>
      <c r="J1825" s="331" t="s">
        <v>924</v>
      </c>
      <c r="K1825" s="332"/>
      <c r="L1825" s="242"/>
      <c r="M1825" s="120"/>
      <c r="N1825" s="120"/>
      <c r="O1825" s="197"/>
      <c r="P1825" s="173"/>
      <c r="Q1825" s="174"/>
      <c r="R1825" s="173">
        <f t="shared" ref="R1825:R1877" si="457">Q1825*53</f>
        <v>0</v>
      </c>
      <c r="S1825" s="173"/>
      <c r="T1825" s="111"/>
      <c r="U1825" s="32">
        <f t="shared" si="452"/>
        <v>0</v>
      </c>
      <c r="V1825" s="280"/>
      <c r="W1825" s="137"/>
      <c r="X1825" s="229"/>
      <c r="Y1825" s="202"/>
      <c r="Z1825" s="184"/>
    </row>
    <row r="1826" spans="1:26" s="46" customFormat="1" ht="12.75" customHeight="1">
      <c r="A1826" s="309" t="s">
        <v>3545</v>
      </c>
      <c r="B1826" s="314"/>
      <c r="C1826" s="314"/>
      <c r="D1826" s="351">
        <v>5903933922157</v>
      </c>
      <c r="E1826" s="351">
        <v>5903933922157</v>
      </c>
      <c r="F1826" s="352">
        <v>2106909200</v>
      </c>
      <c r="G1826" s="91" t="s">
        <v>923</v>
      </c>
      <c r="H1826" s="28" t="s">
        <v>239</v>
      </c>
      <c r="I1826" s="243" t="s">
        <v>3546</v>
      </c>
      <c r="J1826" s="104" t="s">
        <v>617</v>
      </c>
      <c r="K1826" s="5" t="s">
        <v>1047</v>
      </c>
      <c r="L1826" s="15"/>
      <c r="M1826" s="206">
        <v>20.201353358640041</v>
      </c>
      <c r="N1826" s="73"/>
      <c r="O1826" s="197">
        <f t="shared" ref="O1826:O1869" si="458">(M1826+M1826*N1826)*$Y$3*(1-$Y$2/100)</f>
        <v>856.53738240633777</v>
      </c>
      <c r="P1826" s="174">
        <v>1.25</v>
      </c>
      <c r="Q1826" s="174">
        <f t="shared" ref="Q1826" si="459">M1826*0.8*P1826</f>
        <v>20.201353358640045</v>
      </c>
      <c r="R1826" s="173">
        <f t="shared" si="457"/>
        <v>1070.6717280079224</v>
      </c>
      <c r="S1826" s="173">
        <f t="shared" ref="S1826" si="460">R1826-O1826</f>
        <v>214.13434560158464</v>
      </c>
      <c r="T1826" s="111"/>
      <c r="U1826" s="32">
        <f t="shared" ref="U1826:U1870" si="461">O1826*T1826</f>
        <v>0</v>
      </c>
      <c r="V1826" s="280">
        <v>6</v>
      </c>
      <c r="W1826" s="137"/>
      <c r="X1826" s="215"/>
      <c r="Y1826" s="20">
        <v>46874</v>
      </c>
      <c r="Z1826" s="151"/>
    </row>
    <row r="1827" spans="1:26" s="46" customFormat="1" ht="12.75" customHeight="1">
      <c r="A1827" s="309" t="s">
        <v>3544</v>
      </c>
      <c r="B1827" s="314"/>
      <c r="C1827" s="314"/>
      <c r="D1827" s="351">
        <v>5903933922133</v>
      </c>
      <c r="E1827" s="351">
        <v>5903933922133</v>
      </c>
      <c r="F1827" s="352">
        <v>2106909200</v>
      </c>
      <c r="G1827" s="91" t="s">
        <v>923</v>
      </c>
      <c r="H1827" s="28" t="s">
        <v>239</v>
      </c>
      <c r="I1827" s="243" t="s">
        <v>3546</v>
      </c>
      <c r="J1827" s="104" t="s">
        <v>617</v>
      </c>
      <c r="K1827" s="5" t="s">
        <v>66</v>
      </c>
      <c r="L1827" s="15"/>
      <c r="M1827" s="206">
        <v>20.201353358640041</v>
      </c>
      <c r="N1827" s="73"/>
      <c r="O1827" s="197">
        <f t="shared" si="458"/>
        <v>856.53738240633777</v>
      </c>
      <c r="P1827" s="174">
        <v>1.25</v>
      </c>
      <c r="Q1827" s="174">
        <f>M1827*0.8*P1827</f>
        <v>20.201353358640045</v>
      </c>
      <c r="R1827" s="173">
        <f t="shared" si="457"/>
        <v>1070.6717280079224</v>
      </c>
      <c r="S1827" s="173">
        <f>R1827-O1827</f>
        <v>214.13434560158464</v>
      </c>
      <c r="T1827" s="111"/>
      <c r="U1827" s="32">
        <f t="shared" si="461"/>
        <v>0</v>
      </c>
      <c r="V1827" s="280">
        <v>21</v>
      </c>
      <c r="W1827" s="137"/>
      <c r="X1827" s="215"/>
      <c r="Y1827" s="20">
        <v>46753</v>
      </c>
      <c r="Z1827" s="151"/>
    </row>
    <row r="1828" spans="1:26" s="46" customFormat="1" ht="12.75" customHeight="1">
      <c r="A1828" s="309" t="s">
        <v>3543</v>
      </c>
      <c r="B1828" s="314"/>
      <c r="C1828" s="314"/>
      <c r="D1828" s="351">
        <v>5903933922188</v>
      </c>
      <c r="E1828" s="351">
        <v>5903933922188</v>
      </c>
      <c r="F1828" s="352">
        <v>2106909200</v>
      </c>
      <c r="G1828" s="91" t="s">
        <v>923</v>
      </c>
      <c r="H1828" s="28" t="s">
        <v>239</v>
      </c>
      <c r="I1828" s="243" t="s">
        <v>3546</v>
      </c>
      <c r="J1828" s="104" t="s">
        <v>617</v>
      </c>
      <c r="K1828" s="5" t="s">
        <v>124</v>
      </c>
      <c r="L1828" s="15"/>
      <c r="M1828" s="206">
        <v>20.201353358640041</v>
      </c>
      <c r="N1828" s="73"/>
      <c r="O1828" s="197">
        <f t="shared" si="458"/>
        <v>856.53738240633777</v>
      </c>
      <c r="P1828" s="174">
        <v>1.25</v>
      </c>
      <c r="Q1828" s="174">
        <f>M1828*0.8*P1828</f>
        <v>20.201353358640045</v>
      </c>
      <c r="R1828" s="173">
        <f t="shared" si="457"/>
        <v>1070.6717280079224</v>
      </c>
      <c r="S1828" s="173">
        <f>R1828-O1828</f>
        <v>214.13434560158464</v>
      </c>
      <c r="T1828" s="111"/>
      <c r="U1828" s="32">
        <f t="shared" si="461"/>
        <v>0</v>
      </c>
      <c r="V1828" s="280"/>
      <c r="W1828" s="137"/>
      <c r="X1828" s="215"/>
      <c r="Y1828" s="20"/>
      <c r="Z1828" s="151"/>
    </row>
    <row r="1829" spans="1:26" s="46" customFormat="1" ht="12.75" customHeight="1">
      <c r="A1829" s="309" t="s">
        <v>2746</v>
      </c>
      <c r="B1829" s="314"/>
      <c r="C1829" s="314">
        <v>1021915</v>
      </c>
      <c r="D1829" s="351">
        <v>5903933909974</v>
      </c>
      <c r="E1829" s="351">
        <v>5903933909974</v>
      </c>
      <c r="F1829" s="352">
        <v>2106909200</v>
      </c>
      <c r="G1829" s="91" t="s">
        <v>923</v>
      </c>
      <c r="H1829" s="92" t="s">
        <v>239</v>
      </c>
      <c r="I1829" s="243" t="s">
        <v>1265</v>
      </c>
      <c r="J1829" s="104" t="s">
        <v>617</v>
      </c>
      <c r="K1829" s="5" t="s">
        <v>164</v>
      </c>
      <c r="L1829" s="15"/>
      <c r="M1829" s="206">
        <v>37.635121307146399</v>
      </c>
      <c r="N1829" s="73"/>
      <c r="O1829" s="197">
        <f t="shared" si="458"/>
        <v>1595.7291434230074</v>
      </c>
      <c r="P1829" s="174">
        <v>1.25</v>
      </c>
      <c r="Q1829" s="174">
        <f t="shared" ref="Q1829" si="462">M1829*0.8*P1829</f>
        <v>37.635121307146399</v>
      </c>
      <c r="R1829" s="173">
        <f t="shared" si="457"/>
        <v>1994.6614292787592</v>
      </c>
      <c r="S1829" s="173">
        <f t="shared" ref="S1829" si="463">R1829-O1829</f>
        <v>398.93228585575184</v>
      </c>
      <c r="T1829" s="111"/>
      <c r="U1829" s="32">
        <f t="shared" si="461"/>
        <v>0</v>
      </c>
      <c r="V1829" s="280">
        <v>1</v>
      </c>
      <c r="W1829" s="137"/>
      <c r="X1829" s="215"/>
      <c r="Y1829" s="20">
        <v>46539</v>
      </c>
      <c r="Z1829" s="151"/>
    </row>
    <row r="1830" spans="1:26" s="46" customFormat="1" ht="12.75" customHeight="1">
      <c r="A1830" s="309" t="s">
        <v>2747</v>
      </c>
      <c r="B1830" s="314"/>
      <c r="C1830" s="314">
        <v>867275</v>
      </c>
      <c r="D1830" s="351">
        <v>5903933910727</v>
      </c>
      <c r="E1830" s="351">
        <v>5903933910727</v>
      </c>
      <c r="F1830" s="352">
        <v>2106909200</v>
      </c>
      <c r="G1830" s="91" t="s">
        <v>923</v>
      </c>
      <c r="H1830" s="81" t="s">
        <v>239</v>
      </c>
      <c r="I1830" s="326" t="s">
        <v>1236</v>
      </c>
      <c r="J1830" s="104" t="s">
        <v>617</v>
      </c>
      <c r="K1830" s="5" t="s">
        <v>1266</v>
      </c>
      <c r="L1830" s="15">
        <v>9</v>
      </c>
      <c r="M1830" s="206">
        <v>46.463112724872097</v>
      </c>
      <c r="N1830" s="73"/>
      <c r="O1830" s="197">
        <f t="shared" si="458"/>
        <v>1970.0359795345769</v>
      </c>
      <c r="P1830" s="174">
        <v>1.2</v>
      </c>
      <c r="Q1830" s="174">
        <f t="shared" ref="Q1830:Q1831" si="464">M1830*0.8*P1830</f>
        <v>44.604588215877207</v>
      </c>
      <c r="R1830" s="173">
        <f t="shared" si="457"/>
        <v>2364.0431754414922</v>
      </c>
      <c r="S1830" s="173">
        <f t="shared" ref="S1830:S1831" si="465">R1830-O1830</f>
        <v>394.00719590691529</v>
      </c>
      <c r="T1830" s="111"/>
      <c r="U1830" s="32">
        <f t="shared" si="461"/>
        <v>0</v>
      </c>
      <c r="V1830" s="280"/>
      <c r="W1830" s="133" t="s">
        <v>249</v>
      </c>
      <c r="X1830" s="215"/>
      <c r="Y1830" s="20"/>
      <c r="Z1830" s="151"/>
    </row>
    <row r="1831" spans="1:26" s="46" customFormat="1" ht="12.75" customHeight="1">
      <c r="A1831" s="309" t="s">
        <v>2748</v>
      </c>
      <c r="B1831" s="314"/>
      <c r="C1831" s="314">
        <v>867269</v>
      </c>
      <c r="D1831" s="351">
        <v>5903933910420</v>
      </c>
      <c r="E1831" s="351">
        <v>5903933910420</v>
      </c>
      <c r="F1831" s="352">
        <v>2106909200</v>
      </c>
      <c r="G1831" s="91" t="s">
        <v>923</v>
      </c>
      <c r="H1831" s="81" t="s">
        <v>239</v>
      </c>
      <c r="I1831" s="326" t="s">
        <v>1236</v>
      </c>
      <c r="J1831" s="104" t="s">
        <v>617</v>
      </c>
      <c r="K1831" s="5" t="s">
        <v>143</v>
      </c>
      <c r="L1831" s="15">
        <v>9</v>
      </c>
      <c r="M1831" s="206">
        <v>46.463112724872097</v>
      </c>
      <c r="N1831" s="73"/>
      <c r="O1831" s="197">
        <f t="shared" si="458"/>
        <v>1970.0359795345769</v>
      </c>
      <c r="P1831" s="174">
        <v>1.2</v>
      </c>
      <c r="Q1831" s="174">
        <f t="shared" si="464"/>
        <v>44.604588215877207</v>
      </c>
      <c r="R1831" s="173">
        <f t="shared" si="457"/>
        <v>2364.0431754414922</v>
      </c>
      <c r="S1831" s="173">
        <f t="shared" si="465"/>
        <v>394.00719590691529</v>
      </c>
      <c r="T1831" s="111"/>
      <c r="U1831" s="32">
        <f t="shared" si="461"/>
        <v>0</v>
      </c>
      <c r="V1831" s="280"/>
      <c r="W1831" s="137"/>
      <c r="X1831" s="215"/>
      <c r="Y1831" s="294"/>
      <c r="Z1831" s="151"/>
    </row>
    <row r="1832" spans="1:26" s="46" customFormat="1" ht="12.75" customHeight="1">
      <c r="A1832" s="309" t="s">
        <v>2749</v>
      </c>
      <c r="B1832" s="314"/>
      <c r="C1832" s="314">
        <v>1021918</v>
      </c>
      <c r="D1832" s="351">
        <v>5903933910239</v>
      </c>
      <c r="E1832" s="351">
        <v>5903933910239</v>
      </c>
      <c r="F1832" s="352">
        <v>1806909000</v>
      </c>
      <c r="G1832" s="91" t="s">
        <v>923</v>
      </c>
      <c r="H1832" s="81" t="s">
        <v>239</v>
      </c>
      <c r="I1832" s="326" t="s">
        <v>1236</v>
      </c>
      <c r="J1832" s="104" t="s">
        <v>617</v>
      </c>
      <c r="K1832" s="5" t="s">
        <v>1041</v>
      </c>
      <c r="L1832" s="15">
        <v>9</v>
      </c>
      <c r="M1832" s="206">
        <v>46.463112724872097</v>
      </c>
      <c r="N1832" s="73"/>
      <c r="O1832" s="197">
        <f t="shared" si="458"/>
        <v>1970.0359795345769</v>
      </c>
      <c r="P1832" s="174">
        <v>1.2</v>
      </c>
      <c r="Q1832" s="174">
        <f t="shared" ref="Q1832:Q1846" si="466">M1832*0.8*P1832</f>
        <v>44.604588215877207</v>
      </c>
      <c r="R1832" s="173">
        <f t="shared" si="457"/>
        <v>2364.0431754414922</v>
      </c>
      <c r="S1832" s="173">
        <f>R1832-O1832</f>
        <v>394.00719590691529</v>
      </c>
      <c r="T1832" s="111"/>
      <c r="U1832" s="32">
        <f t="shared" si="461"/>
        <v>0</v>
      </c>
      <c r="V1832" s="280">
        <v>34</v>
      </c>
      <c r="W1832" s="133" t="s">
        <v>249</v>
      </c>
      <c r="X1832" s="215"/>
      <c r="Y1832" s="20">
        <v>46935</v>
      </c>
      <c r="Z1832" s="151"/>
    </row>
    <row r="1833" spans="1:26" s="46" customFormat="1" ht="12.75" customHeight="1">
      <c r="A1833" s="309" t="s">
        <v>2750</v>
      </c>
      <c r="B1833" s="314"/>
      <c r="C1833" s="314">
        <v>867268</v>
      </c>
      <c r="D1833" s="351">
        <v>5903933910383</v>
      </c>
      <c r="E1833" s="351">
        <v>5903933910383</v>
      </c>
      <c r="F1833" s="352">
        <v>2106909200</v>
      </c>
      <c r="G1833" s="91" t="s">
        <v>923</v>
      </c>
      <c r="H1833" s="81" t="s">
        <v>239</v>
      </c>
      <c r="I1833" s="326" t="s">
        <v>1236</v>
      </c>
      <c r="J1833" s="104" t="s">
        <v>617</v>
      </c>
      <c r="K1833" s="5" t="s">
        <v>19</v>
      </c>
      <c r="L1833" s="15">
        <v>9</v>
      </c>
      <c r="M1833" s="206">
        <v>46.463112724872097</v>
      </c>
      <c r="N1833" s="73"/>
      <c r="O1833" s="197">
        <f t="shared" si="458"/>
        <v>1970.0359795345769</v>
      </c>
      <c r="P1833" s="174">
        <v>1.2</v>
      </c>
      <c r="Q1833" s="174">
        <f t="shared" si="466"/>
        <v>44.604588215877207</v>
      </c>
      <c r="R1833" s="173">
        <f t="shared" si="457"/>
        <v>2364.0431754414922</v>
      </c>
      <c r="S1833" s="173">
        <f>R1833-O1833</f>
        <v>394.00719590691529</v>
      </c>
      <c r="T1833" s="111"/>
      <c r="U1833" s="32">
        <f t="shared" si="461"/>
        <v>0</v>
      </c>
      <c r="V1833" s="280">
        <v>31</v>
      </c>
      <c r="W1833" s="133" t="s">
        <v>249</v>
      </c>
      <c r="X1833" s="215"/>
      <c r="Y1833" s="20">
        <v>47300</v>
      </c>
      <c r="Z1833" s="151"/>
    </row>
    <row r="1834" spans="1:26" s="46" customFormat="1" ht="12.75" customHeight="1">
      <c r="A1834" s="309" t="s">
        <v>2751</v>
      </c>
      <c r="B1834" s="314"/>
      <c r="C1834" s="314">
        <v>867267</v>
      </c>
      <c r="D1834" s="351">
        <v>5903933910321</v>
      </c>
      <c r="E1834" s="351">
        <v>5903933910321</v>
      </c>
      <c r="F1834" s="352">
        <v>2106909200</v>
      </c>
      <c r="G1834" s="91" t="s">
        <v>923</v>
      </c>
      <c r="H1834" s="81" t="s">
        <v>239</v>
      </c>
      <c r="I1834" s="326" t="s">
        <v>1236</v>
      </c>
      <c r="J1834" s="104" t="s">
        <v>617</v>
      </c>
      <c r="K1834" s="5" t="s">
        <v>1034</v>
      </c>
      <c r="L1834" s="15">
        <v>9</v>
      </c>
      <c r="M1834" s="206">
        <v>46.463112724872097</v>
      </c>
      <c r="N1834" s="73"/>
      <c r="O1834" s="197">
        <f t="shared" si="458"/>
        <v>1970.0359795345769</v>
      </c>
      <c r="P1834" s="174">
        <v>1.2</v>
      </c>
      <c r="Q1834" s="174">
        <f t="shared" si="466"/>
        <v>44.604588215877207</v>
      </c>
      <c r="R1834" s="173">
        <f t="shared" si="457"/>
        <v>2364.0431754414922</v>
      </c>
      <c r="S1834" s="173">
        <f t="shared" ref="S1834:S1846" si="467">R1834-O1834</f>
        <v>394.00719590691529</v>
      </c>
      <c r="T1834" s="111"/>
      <c r="U1834" s="32">
        <f t="shared" si="461"/>
        <v>0</v>
      </c>
      <c r="V1834" s="280">
        <v>33</v>
      </c>
      <c r="W1834" s="137"/>
      <c r="X1834" s="215"/>
      <c r="Y1834" s="20">
        <v>47300</v>
      </c>
      <c r="Z1834" s="151"/>
    </row>
    <row r="1835" spans="1:26" s="46" customFormat="1" ht="12.75" customHeight="1">
      <c r="A1835" s="309" t="s">
        <v>3967</v>
      </c>
      <c r="B1835" s="314"/>
      <c r="C1835" s="314"/>
      <c r="D1835" s="351">
        <v>5903246220179</v>
      </c>
      <c r="E1835" s="351">
        <v>5903246220179</v>
      </c>
      <c r="F1835" s="352">
        <v>2106909200</v>
      </c>
      <c r="G1835" s="91" t="s">
        <v>923</v>
      </c>
      <c r="H1835" s="81" t="s">
        <v>239</v>
      </c>
      <c r="I1835" s="326" t="s">
        <v>1236</v>
      </c>
      <c r="J1835" s="104" t="s">
        <v>617</v>
      </c>
      <c r="K1835" s="5" t="s">
        <v>153</v>
      </c>
      <c r="L1835" s="15">
        <v>9</v>
      </c>
      <c r="M1835" s="206">
        <v>46.463112724872097</v>
      </c>
      <c r="N1835" s="73"/>
      <c r="O1835" s="197">
        <f t="shared" si="458"/>
        <v>1970.0359795345769</v>
      </c>
      <c r="P1835" s="174">
        <v>1.2</v>
      </c>
      <c r="Q1835" s="174">
        <f t="shared" ref="Q1835" si="468">M1835*0.8*P1835</f>
        <v>44.604588215877207</v>
      </c>
      <c r="R1835" s="173">
        <f t="shared" ref="R1835" si="469">Q1835*53</f>
        <v>2364.0431754414922</v>
      </c>
      <c r="S1835" s="173">
        <f t="shared" ref="S1835" si="470">R1835-O1835</f>
        <v>394.00719590691529</v>
      </c>
      <c r="T1835" s="111"/>
      <c r="U1835" s="32">
        <f t="shared" si="461"/>
        <v>0</v>
      </c>
      <c r="V1835" s="280">
        <v>4</v>
      </c>
      <c r="W1835" s="137"/>
      <c r="X1835" s="215"/>
      <c r="Y1835" s="20">
        <v>46784</v>
      </c>
      <c r="Z1835" s="151"/>
    </row>
    <row r="1836" spans="1:26" s="46" customFormat="1" ht="12.75" customHeight="1">
      <c r="A1836" s="309" t="s">
        <v>2752</v>
      </c>
      <c r="B1836" s="278"/>
      <c r="C1836" s="278">
        <v>867270</v>
      </c>
      <c r="D1836" s="351">
        <v>5903933910536</v>
      </c>
      <c r="E1836" s="342">
        <v>5903933910536</v>
      </c>
      <c r="F1836" s="352">
        <v>2106909200</v>
      </c>
      <c r="G1836" s="91" t="s">
        <v>923</v>
      </c>
      <c r="H1836" s="28" t="s">
        <v>239</v>
      </c>
      <c r="I1836" s="243" t="s">
        <v>1236</v>
      </c>
      <c r="J1836" s="104" t="s">
        <v>611</v>
      </c>
      <c r="K1836" s="147" t="s">
        <v>1235</v>
      </c>
      <c r="L1836" s="15"/>
      <c r="M1836" s="206">
        <v>80.805413434560165</v>
      </c>
      <c r="N1836" s="73"/>
      <c r="O1836" s="197">
        <f t="shared" si="458"/>
        <v>3426.1495296253511</v>
      </c>
      <c r="P1836" s="174">
        <v>1.2</v>
      </c>
      <c r="Q1836" s="174">
        <f t="shared" si="466"/>
        <v>77.573196897177766</v>
      </c>
      <c r="R1836" s="173">
        <f t="shared" si="457"/>
        <v>4111.3794355504215</v>
      </c>
      <c r="S1836" s="173">
        <f t="shared" si="467"/>
        <v>685.2299059250704</v>
      </c>
      <c r="T1836" s="111"/>
      <c r="U1836" s="32">
        <f t="shared" si="461"/>
        <v>0</v>
      </c>
      <c r="V1836" s="280"/>
      <c r="W1836" s="133" t="s">
        <v>249</v>
      </c>
      <c r="X1836" s="215"/>
      <c r="Y1836" s="20"/>
      <c r="Z1836" s="151"/>
    </row>
    <row r="1837" spans="1:26" s="46" customFormat="1" ht="12.75" customHeight="1">
      <c r="A1837" s="309" t="s">
        <v>2753</v>
      </c>
      <c r="B1837" s="314"/>
      <c r="C1837" s="314">
        <v>867276</v>
      </c>
      <c r="D1837" s="351">
        <v>5903933910796</v>
      </c>
      <c r="E1837" s="351">
        <v>5903933910796</v>
      </c>
      <c r="F1837" s="352">
        <v>2106909200</v>
      </c>
      <c r="G1837" s="91" t="s">
        <v>923</v>
      </c>
      <c r="H1837" s="28" t="s">
        <v>239</v>
      </c>
      <c r="I1837" s="243" t="s">
        <v>1236</v>
      </c>
      <c r="J1837" s="104" t="s">
        <v>611</v>
      </c>
      <c r="K1837" s="5" t="s">
        <v>1138</v>
      </c>
      <c r="L1837" s="15"/>
      <c r="M1837" s="206">
        <v>80.805413434560165</v>
      </c>
      <c r="N1837" s="73"/>
      <c r="O1837" s="197">
        <f t="shared" si="458"/>
        <v>3426.1495296253511</v>
      </c>
      <c r="P1837" s="174">
        <v>1.2</v>
      </c>
      <c r="Q1837" s="174">
        <f t="shared" si="466"/>
        <v>77.573196897177766</v>
      </c>
      <c r="R1837" s="173">
        <f t="shared" si="457"/>
        <v>4111.3794355504215</v>
      </c>
      <c r="S1837" s="173">
        <f t="shared" si="467"/>
        <v>685.2299059250704</v>
      </c>
      <c r="T1837" s="111"/>
      <c r="U1837" s="32">
        <f t="shared" si="461"/>
        <v>0</v>
      </c>
      <c r="V1837" s="280"/>
      <c r="W1837" s="133" t="s">
        <v>249</v>
      </c>
      <c r="X1837" s="215"/>
      <c r="Y1837" s="20"/>
      <c r="Z1837" s="151"/>
    </row>
    <row r="1838" spans="1:26" s="46" customFormat="1" ht="12.75" customHeight="1">
      <c r="A1838" s="309" t="s">
        <v>2754</v>
      </c>
      <c r="B1838" s="314">
        <v>81135049</v>
      </c>
      <c r="C1838" s="314">
        <v>1021919</v>
      </c>
      <c r="D1838" s="351">
        <v>5903933910246</v>
      </c>
      <c r="E1838" s="351">
        <v>5903933910246</v>
      </c>
      <c r="F1838" s="352">
        <v>1806909000</v>
      </c>
      <c r="G1838" s="91" t="s">
        <v>923</v>
      </c>
      <c r="H1838" s="28" t="s">
        <v>239</v>
      </c>
      <c r="I1838" s="243" t="s">
        <v>1236</v>
      </c>
      <c r="J1838" s="104" t="s">
        <v>611</v>
      </c>
      <c r="K1838" s="5" t="s">
        <v>1041</v>
      </c>
      <c r="L1838" s="15"/>
      <c r="M1838" s="206">
        <v>80.805413434560165</v>
      </c>
      <c r="N1838" s="73"/>
      <c r="O1838" s="197">
        <f t="shared" si="458"/>
        <v>3426.1495296253511</v>
      </c>
      <c r="P1838" s="174">
        <v>1.2</v>
      </c>
      <c r="Q1838" s="174">
        <f t="shared" si="466"/>
        <v>77.573196897177766</v>
      </c>
      <c r="R1838" s="173">
        <f t="shared" si="457"/>
        <v>4111.3794355504215</v>
      </c>
      <c r="S1838" s="173">
        <f t="shared" si="467"/>
        <v>685.2299059250704</v>
      </c>
      <c r="T1838" s="111"/>
      <c r="U1838" s="32">
        <f t="shared" si="461"/>
        <v>0</v>
      </c>
      <c r="V1838" s="280">
        <v>1</v>
      </c>
      <c r="W1838" s="133" t="s">
        <v>249</v>
      </c>
      <c r="X1838" s="215"/>
      <c r="Y1838" s="20">
        <v>46631</v>
      </c>
      <c r="Z1838" s="151"/>
    </row>
    <row r="1839" spans="1:26" s="46" customFormat="1" ht="12.75" customHeight="1">
      <c r="A1839" s="309" t="s">
        <v>2755</v>
      </c>
      <c r="B1839" s="278"/>
      <c r="C1839" s="278">
        <v>1021920</v>
      </c>
      <c r="D1839" s="351">
        <v>5903933910833</v>
      </c>
      <c r="E1839" s="342">
        <v>5903933910833</v>
      </c>
      <c r="F1839" s="352">
        <v>2106909200</v>
      </c>
      <c r="G1839" s="91" t="s">
        <v>923</v>
      </c>
      <c r="H1839" s="28" t="s">
        <v>239</v>
      </c>
      <c r="I1839" s="243" t="s">
        <v>1236</v>
      </c>
      <c r="J1839" s="104" t="s">
        <v>611</v>
      </c>
      <c r="K1839" s="147" t="s">
        <v>1040</v>
      </c>
      <c r="L1839" s="15"/>
      <c r="M1839" s="206">
        <v>80.805413434560165</v>
      </c>
      <c r="N1839" s="73"/>
      <c r="O1839" s="197">
        <f t="shared" si="458"/>
        <v>3426.1495296253511</v>
      </c>
      <c r="P1839" s="174">
        <v>1.2</v>
      </c>
      <c r="Q1839" s="174">
        <f t="shared" si="466"/>
        <v>77.573196897177766</v>
      </c>
      <c r="R1839" s="173">
        <f t="shared" si="457"/>
        <v>4111.3794355504215</v>
      </c>
      <c r="S1839" s="173">
        <f t="shared" si="467"/>
        <v>685.2299059250704</v>
      </c>
      <c r="T1839" s="111"/>
      <c r="U1839" s="32">
        <f t="shared" si="461"/>
        <v>0</v>
      </c>
      <c r="V1839" s="280"/>
      <c r="W1839" s="137"/>
      <c r="X1839" s="215"/>
      <c r="Y1839" s="294"/>
      <c r="Z1839" s="151"/>
    </row>
    <row r="1840" spans="1:26" s="46" customFormat="1" ht="12.75" customHeight="1">
      <c r="A1840" s="309" t="s">
        <v>2756</v>
      </c>
      <c r="B1840" s="314"/>
      <c r="C1840" s="314">
        <v>1021921</v>
      </c>
      <c r="D1840" s="351">
        <v>5903933910352</v>
      </c>
      <c r="E1840" s="351">
        <v>5903933910352</v>
      </c>
      <c r="F1840" s="352">
        <v>2106909200</v>
      </c>
      <c r="G1840" s="91" t="s">
        <v>923</v>
      </c>
      <c r="H1840" s="28" t="s">
        <v>239</v>
      </c>
      <c r="I1840" s="243" t="s">
        <v>1236</v>
      </c>
      <c r="J1840" s="104" t="s">
        <v>611</v>
      </c>
      <c r="K1840" s="5" t="s">
        <v>19</v>
      </c>
      <c r="L1840" s="15"/>
      <c r="M1840" s="206">
        <v>80.805413434560165</v>
      </c>
      <c r="N1840" s="73"/>
      <c r="O1840" s="197">
        <f t="shared" si="458"/>
        <v>3426.1495296253511</v>
      </c>
      <c r="P1840" s="174">
        <v>1.2</v>
      </c>
      <c r="Q1840" s="174">
        <f t="shared" si="466"/>
        <v>77.573196897177766</v>
      </c>
      <c r="R1840" s="173">
        <f t="shared" si="457"/>
        <v>4111.3794355504215</v>
      </c>
      <c r="S1840" s="173">
        <f t="shared" si="467"/>
        <v>685.2299059250704</v>
      </c>
      <c r="T1840" s="111"/>
      <c r="U1840" s="32">
        <f t="shared" si="461"/>
        <v>0</v>
      </c>
      <c r="V1840" s="280">
        <v>1</v>
      </c>
      <c r="W1840" s="137"/>
      <c r="X1840" s="215"/>
      <c r="Y1840" s="20">
        <v>46631</v>
      </c>
      <c r="Z1840" s="151"/>
    </row>
    <row r="1841" spans="1:26" s="46" customFormat="1" ht="12.75" customHeight="1">
      <c r="A1841" s="309" t="s">
        <v>2757</v>
      </c>
      <c r="B1841" s="314"/>
      <c r="C1841" s="314">
        <v>867274</v>
      </c>
      <c r="D1841" s="351">
        <v>5903933910703</v>
      </c>
      <c r="E1841" s="351">
        <v>5903933910703</v>
      </c>
      <c r="F1841" s="352">
        <v>2106909200</v>
      </c>
      <c r="G1841" s="91" t="s">
        <v>923</v>
      </c>
      <c r="H1841" s="28" t="s">
        <v>239</v>
      </c>
      <c r="I1841" s="243" t="s">
        <v>1236</v>
      </c>
      <c r="J1841" s="104" t="s">
        <v>611</v>
      </c>
      <c r="K1841" s="5" t="s">
        <v>160</v>
      </c>
      <c r="L1841" s="15"/>
      <c r="M1841" s="206">
        <v>80.805413434560165</v>
      </c>
      <c r="N1841" s="73"/>
      <c r="O1841" s="197">
        <f t="shared" si="458"/>
        <v>3426.1495296253511</v>
      </c>
      <c r="P1841" s="174">
        <v>1.2</v>
      </c>
      <c r="Q1841" s="174">
        <f t="shared" si="466"/>
        <v>77.573196897177766</v>
      </c>
      <c r="R1841" s="173">
        <f t="shared" si="457"/>
        <v>4111.3794355504215</v>
      </c>
      <c r="S1841" s="173">
        <f t="shared" si="467"/>
        <v>685.2299059250704</v>
      </c>
      <c r="T1841" s="111"/>
      <c r="U1841" s="32">
        <f t="shared" si="461"/>
        <v>0</v>
      </c>
      <c r="V1841" s="280">
        <v>21</v>
      </c>
      <c r="W1841" s="137"/>
      <c r="X1841" s="215"/>
      <c r="Y1841" s="20">
        <v>46784</v>
      </c>
      <c r="Z1841" s="151"/>
    </row>
    <row r="1842" spans="1:26" s="46" customFormat="1" ht="12.75" customHeight="1">
      <c r="A1842" s="309" t="s">
        <v>2758</v>
      </c>
      <c r="B1842" s="314"/>
      <c r="C1842" s="314">
        <v>1021922</v>
      </c>
      <c r="D1842" s="351">
        <v>5903933910659</v>
      </c>
      <c r="E1842" s="351">
        <v>5903933910659</v>
      </c>
      <c r="F1842" s="352">
        <v>2106909200</v>
      </c>
      <c r="G1842" s="91" t="s">
        <v>923</v>
      </c>
      <c r="H1842" s="28" t="s">
        <v>239</v>
      </c>
      <c r="I1842" s="243" t="s">
        <v>1236</v>
      </c>
      <c r="J1842" s="104" t="s">
        <v>611</v>
      </c>
      <c r="K1842" s="5" t="s">
        <v>874</v>
      </c>
      <c r="L1842" s="15"/>
      <c r="M1842" s="206">
        <v>80.805413434560165</v>
      </c>
      <c r="N1842" s="73"/>
      <c r="O1842" s="197">
        <f t="shared" si="458"/>
        <v>3426.1495296253511</v>
      </c>
      <c r="P1842" s="174">
        <v>1.2</v>
      </c>
      <c r="Q1842" s="174">
        <f t="shared" si="466"/>
        <v>77.573196897177766</v>
      </c>
      <c r="R1842" s="173">
        <f t="shared" si="457"/>
        <v>4111.3794355504215</v>
      </c>
      <c r="S1842" s="173">
        <f t="shared" si="467"/>
        <v>685.2299059250704</v>
      </c>
      <c r="T1842" s="111"/>
      <c r="U1842" s="32">
        <f t="shared" si="461"/>
        <v>0</v>
      </c>
      <c r="V1842" s="280">
        <v>24</v>
      </c>
      <c r="W1842" s="137"/>
      <c r="X1842" s="215"/>
      <c r="Y1842" s="20">
        <v>46784</v>
      </c>
      <c r="Z1842" s="151"/>
    </row>
    <row r="1843" spans="1:26" s="46" customFormat="1" ht="12.75" customHeight="1">
      <c r="A1843" s="309" t="s">
        <v>2759</v>
      </c>
      <c r="B1843" s="314"/>
      <c r="C1843" s="314">
        <v>1021923</v>
      </c>
      <c r="D1843" s="351">
        <v>5903933910628</v>
      </c>
      <c r="E1843" s="351">
        <v>5903933910628</v>
      </c>
      <c r="F1843" s="352">
        <v>2106909200</v>
      </c>
      <c r="G1843" s="91" t="s">
        <v>923</v>
      </c>
      <c r="H1843" s="28" t="s">
        <v>239</v>
      </c>
      <c r="I1843" s="243" t="s">
        <v>1236</v>
      </c>
      <c r="J1843" s="104" t="s">
        <v>611</v>
      </c>
      <c r="K1843" s="5" t="s">
        <v>1039</v>
      </c>
      <c r="L1843" s="15"/>
      <c r="M1843" s="206">
        <v>80.805413434560165</v>
      </c>
      <c r="N1843" s="73"/>
      <c r="O1843" s="197">
        <f t="shared" si="458"/>
        <v>3426.1495296253511</v>
      </c>
      <c r="P1843" s="174">
        <v>1.2</v>
      </c>
      <c r="Q1843" s="174">
        <f t="shared" si="466"/>
        <v>77.573196897177766</v>
      </c>
      <c r="R1843" s="173">
        <f t="shared" si="457"/>
        <v>4111.3794355504215</v>
      </c>
      <c r="S1843" s="173">
        <f t="shared" si="467"/>
        <v>685.2299059250704</v>
      </c>
      <c r="T1843" s="111"/>
      <c r="U1843" s="32">
        <f t="shared" si="461"/>
        <v>0</v>
      </c>
      <c r="V1843" s="280">
        <v>1</v>
      </c>
      <c r="W1843" s="137"/>
      <c r="X1843" s="215"/>
      <c r="Y1843" s="20">
        <v>46631</v>
      </c>
      <c r="Z1843" s="151"/>
    </row>
    <row r="1844" spans="1:26" s="46" customFormat="1" ht="12.75" customHeight="1">
      <c r="A1844" s="309" t="s">
        <v>2760</v>
      </c>
      <c r="B1844" s="314"/>
      <c r="C1844" s="314">
        <v>1021924</v>
      </c>
      <c r="D1844" s="351">
        <v>5903933910314</v>
      </c>
      <c r="E1844" s="351">
        <v>5903933910314</v>
      </c>
      <c r="F1844" s="352">
        <v>2106909200</v>
      </c>
      <c r="G1844" s="91" t="s">
        <v>923</v>
      </c>
      <c r="H1844" s="28" t="s">
        <v>239</v>
      </c>
      <c r="I1844" s="243" t="s">
        <v>1236</v>
      </c>
      <c r="J1844" s="104" t="s">
        <v>611</v>
      </c>
      <c r="K1844" s="5" t="s">
        <v>1034</v>
      </c>
      <c r="L1844" s="15"/>
      <c r="M1844" s="206">
        <v>80.805413434560165</v>
      </c>
      <c r="N1844" s="73"/>
      <c r="O1844" s="197">
        <f t="shared" si="458"/>
        <v>3426.1495296253511</v>
      </c>
      <c r="P1844" s="174">
        <v>1.2</v>
      </c>
      <c r="Q1844" s="174">
        <f t="shared" si="466"/>
        <v>77.573196897177766</v>
      </c>
      <c r="R1844" s="173">
        <f t="shared" si="457"/>
        <v>4111.3794355504215</v>
      </c>
      <c r="S1844" s="173">
        <f t="shared" si="467"/>
        <v>685.2299059250704</v>
      </c>
      <c r="T1844" s="111"/>
      <c r="U1844" s="32">
        <f t="shared" si="461"/>
        <v>0</v>
      </c>
      <c r="V1844" s="280"/>
      <c r="W1844" s="137"/>
      <c r="X1844" s="215"/>
      <c r="Y1844" s="294"/>
      <c r="Z1844" s="151"/>
    </row>
    <row r="1845" spans="1:26" s="46" customFormat="1" ht="12.75" customHeight="1">
      <c r="A1845" s="309" t="s">
        <v>2761</v>
      </c>
      <c r="B1845" s="314"/>
      <c r="C1845" s="314">
        <v>1021925</v>
      </c>
      <c r="D1845" s="351">
        <v>5903933910499</v>
      </c>
      <c r="E1845" s="351">
        <v>5903933910499</v>
      </c>
      <c r="F1845" s="352">
        <v>1806909000</v>
      </c>
      <c r="G1845" s="91" t="s">
        <v>923</v>
      </c>
      <c r="H1845" s="28" t="s">
        <v>239</v>
      </c>
      <c r="I1845" s="243" t="s">
        <v>1236</v>
      </c>
      <c r="J1845" s="104" t="s">
        <v>611</v>
      </c>
      <c r="K1845" s="5" t="s">
        <v>84</v>
      </c>
      <c r="L1845" s="15"/>
      <c r="M1845" s="206">
        <v>80.805413434560165</v>
      </c>
      <c r="N1845" s="73"/>
      <c r="O1845" s="197">
        <f t="shared" si="458"/>
        <v>3426.1495296253511</v>
      </c>
      <c r="P1845" s="174">
        <v>1.2</v>
      </c>
      <c r="Q1845" s="174">
        <f t="shared" si="466"/>
        <v>77.573196897177766</v>
      </c>
      <c r="R1845" s="173">
        <f t="shared" si="457"/>
        <v>4111.3794355504215</v>
      </c>
      <c r="S1845" s="173">
        <f t="shared" si="467"/>
        <v>685.2299059250704</v>
      </c>
      <c r="T1845" s="111"/>
      <c r="U1845" s="32">
        <f t="shared" si="461"/>
        <v>0</v>
      </c>
      <c r="V1845" s="280">
        <v>1</v>
      </c>
      <c r="W1845" s="137"/>
      <c r="X1845" s="215"/>
      <c r="Y1845" s="20">
        <v>46661</v>
      </c>
      <c r="Z1845" s="151"/>
    </row>
    <row r="1846" spans="1:26" s="46" customFormat="1" ht="12.75" customHeight="1">
      <c r="A1846" s="309" t="s">
        <v>2762</v>
      </c>
      <c r="B1846" s="314"/>
      <c r="C1846" s="314">
        <v>1021926</v>
      </c>
      <c r="D1846" s="351">
        <v>5903933910277</v>
      </c>
      <c r="E1846" s="351">
        <v>5903933910277</v>
      </c>
      <c r="F1846" s="352">
        <v>1806909000</v>
      </c>
      <c r="G1846" s="91" t="s">
        <v>923</v>
      </c>
      <c r="H1846" s="28" t="s">
        <v>239</v>
      </c>
      <c r="I1846" s="243" t="s">
        <v>1236</v>
      </c>
      <c r="J1846" s="104" t="s">
        <v>611</v>
      </c>
      <c r="K1846" s="5" t="s">
        <v>153</v>
      </c>
      <c r="L1846" s="15"/>
      <c r="M1846" s="206">
        <v>80.805413434560165</v>
      </c>
      <c r="N1846" s="73"/>
      <c r="O1846" s="197">
        <f t="shared" si="458"/>
        <v>3426.1495296253511</v>
      </c>
      <c r="P1846" s="174">
        <v>1.2</v>
      </c>
      <c r="Q1846" s="174">
        <f t="shared" si="466"/>
        <v>77.573196897177766</v>
      </c>
      <c r="R1846" s="173">
        <f t="shared" si="457"/>
        <v>4111.3794355504215</v>
      </c>
      <c r="S1846" s="173">
        <f t="shared" si="467"/>
        <v>685.2299059250704</v>
      </c>
      <c r="T1846" s="111"/>
      <c r="U1846" s="32">
        <f t="shared" si="461"/>
        <v>0</v>
      </c>
      <c r="V1846" s="280"/>
      <c r="W1846" s="137"/>
      <c r="X1846" s="215"/>
      <c r="Y1846" s="294"/>
      <c r="Z1846" s="151"/>
    </row>
    <row r="1847" spans="1:26" s="46" customFormat="1" ht="12.75" customHeight="1">
      <c r="A1847" s="309" t="s">
        <v>2763</v>
      </c>
      <c r="B1847" s="314"/>
      <c r="C1847" s="314">
        <v>773767</v>
      </c>
      <c r="D1847" s="351">
        <v>5903933906638</v>
      </c>
      <c r="E1847" s="351">
        <v>5903933906638</v>
      </c>
      <c r="F1847" s="318">
        <v>2106909200</v>
      </c>
      <c r="G1847" s="91" t="s">
        <v>923</v>
      </c>
      <c r="H1847" s="79" t="s">
        <v>1259</v>
      </c>
      <c r="I1847" s="248" t="s">
        <v>1268</v>
      </c>
      <c r="J1847" s="104" t="s">
        <v>594</v>
      </c>
      <c r="K1847" s="5"/>
      <c r="L1847" s="15"/>
      <c r="M1847" s="206">
        <v>8.2200495131209781</v>
      </c>
      <c r="N1847" s="289"/>
      <c r="O1847" s="197">
        <f t="shared" si="458"/>
        <v>348.53009935632952</v>
      </c>
      <c r="P1847" s="174">
        <v>1.5</v>
      </c>
      <c r="Q1847" s="174">
        <f t="shared" ref="Q1847:Q1855" si="471">M1847*0.8*P1847</f>
        <v>9.8640594157451744</v>
      </c>
      <c r="R1847" s="173">
        <f t="shared" si="457"/>
        <v>522.79514903449422</v>
      </c>
      <c r="S1847" s="173">
        <f t="shared" ref="S1847:S1855" si="472">R1847-O1847</f>
        <v>174.2650496781647</v>
      </c>
      <c r="T1847" s="111"/>
      <c r="U1847" s="32">
        <f t="shared" si="461"/>
        <v>0</v>
      </c>
      <c r="V1847" s="280">
        <v>40</v>
      </c>
      <c r="W1847" s="136" t="s">
        <v>251</v>
      </c>
      <c r="X1847" s="215"/>
      <c r="Y1847" s="20">
        <v>46447</v>
      </c>
      <c r="Z1847" s="368" t="s">
        <v>4115</v>
      </c>
    </row>
    <row r="1848" spans="1:26" s="46" customFormat="1" ht="12.75" customHeight="1">
      <c r="A1848" s="309" t="s">
        <v>2764</v>
      </c>
      <c r="B1848" s="314"/>
      <c r="C1848" s="314">
        <v>867246</v>
      </c>
      <c r="D1848" s="351">
        <v>5903933908274</v>
      </c>
      <c r="E1848" s="351">
        <v>5903933908274</v>
      </c>
      <c r="F1848" s="318">
        <v>1806909000</v>
      </c>
      <c r="G1848" s="91" t="s">
        <v>923</v>
      </c>
      <c r="H1848" s="81" t="s">
        <v>142</v>
      </c>
      <c r="I1848" s="248" t="s">
        <v>1323</v>
      </c>
      <c r="J1848" s="104" t="s">
        <v>594</v>
      </c>
      <c r="K1848" s="5" t="s">
        <v>685</v>
      </c>
      <c r="L1848" s="15"/>
      <c r="M1848" s="206">
        <v>7.3532926225449744</v>
      </c>
      <c r="N1848" s="73"/>
      <c r="O1848" s="197">
        <f t="shared" si="458"/>
        <v>311.77960719590692</v>
      </c>
      <c r="P1848" s="174">
        <v>1.6</v>
      </c>
      <c r="Q1848" s="174">
        <f t="shared" ref="Q1848:Q1852" si="473">M1848*0.8*P1848</f>
        <v>9.4122145568575686</v>
      </c>
      <c r="R1848" s="173">
        <f t="shared" si="457"/>
        <v>498.84737151345115</v>
      </c>
      <c r="S1848" s="173">
        <f t="shared" ref="S1848:S1852" si="474">R1848-O1848</f>
        <v>187.06776431754423</v>
      </c>
      <c r="T1848" s="111"/>
      <c r="U1848" s="32">
        <f t="shared" si="461"/>
        <v>0</v>
      </c>
      <c r="V1848" s="280"/>
      <c r="W1848" s="137"/>
      <c r="X1848" s="215"/>
      <c r="Y1848" s="294"/>
      <c r="Z1848" s="151"/>
    </row>
    <row r="1849" spans="1:26" s="46" customFormat="1" ht="12.75" customHeight="1">
      <c r="A1849" s="309" t="s">
        <v>2765</v>
      </c>
      <c r="B1849" s="314"/>
      <c r="C1849" s="314">
        <v>867800</v>
      </c>
      <c r="D1849" s="351">
        <v>5903933914916</v>
      </c>
      <c r="E1849" s="351">
        <v>5903933914916</v>
      </c>
      <c r="F1849" s="318">
        <v>2106909200</v>
      </c>
      <c r="G1849" s="91" t="s">
        <v>923</v>
      </c>
      <c r="H1849" s="81" t="s">
        <v>142</v>
      </c>
      <c r="I1849" s="248" t="s">
        <v>1323</v>
      </c>
      <c r="J1849" s="104" t="s">
        <v>594</v>
      </c>
      <c r="K1849" s="5" t="s">
        <v>79</v>
      </c>
      <c r="L1849" s="15"/>
      <c r="M1849" s="206">
        <v>7.3532926225449744</v>
      </c>
      <c r="N1849" s="73"/>
      <c r="O1849" s="197">
        <f t="shared" si="458"/>
        <v>311.77960719590692</v>
      </c>
      <c r="P1849" s="174">
        <v>1.6</v>
      </c>
      <c r="Q1849" s="174">
        <f t="shared" si="473"/>
        <v>9.4122145568575686</v>
      </c>
      <c r="R1849" s="173">
        <f t="shared" si="457"/>
        <v>498.84737151345115</v>
      </c>
      <c r="S1849" s="173">
        <f t="shared" si="474"/>
        <v>187.06776431754423</v>
      </c>
      <c r="T1849" s="111"/>
      <c r="U1849" s="32">
        <f t="shared" si="461"/>
        <v>0</v>
      </c>
      <c r="V1849" s="280"/>
      <c r="W1849" s="137"/>
      <c r="X1849" s="215"/>
      <c r="Y1849" s="294"/>
      <c r="Z1849" s="151"/>
    </row>
    <row r="1850" spans="1:26" s="46" customFormat="1" ht="12.75" customHeight="1">
      <c r="A1850" s="309" t="s">
        <v>2766</v>
      </c>
      <c r="B1850" s="314"/>
      <c r="C1850" s="314">
        <v>867245</v>
      </c>
      <c r="D1850" s="351">
        <v>5903933908250</v>
      </c>
      <c r="E1850" s="351">
        <v>5903933908250</v>
      </c>
      <c r="F1850" s="318">
        <v>2106909200</v>
      </c>
      <c r="G1850" s="91" t="s">
        <v>923</v>
      </c>
      <c r="H1850" s="81" t="s">
        <v>142</v>
      </c>
      <c r="I1850" s="248" t="s">
        <v>1323</v>
      </c>
      <c r="J1850" s="104" t="s">
        <v>594</v>
      </c>
      <c r="K1850" s="5" t="s">
        <v>164</v>
      </c>
      <c r="L1850" s="15"/>
      <c r="M1850" s="206">
        <v>7.3532926225449744</v>
      </c>
      <c r="N1850" s="73"/>
      <c r="O1850" s="197">
        <f t="shared" si="458"/>
        <v>311.77960719590692</v>
      </c>
      <c r="P1850" s="174">
        <v>1.6</v>
      </c>
      <c r="Q1850" s="174">
        <f t="shared" si="473"/>
        <v>9.4122145568575686</v>
      </c>
      <c r="R1850" s="173">
        <f t="shared" si="457"/>
        <v>498.84737151345115</v>
      </c>
      <c r="S1850" s="173">
        <f t="shared" si="474"/>
        <v>187.06776431754423</v>
      </c>
      <c r="T1850" s="111"/>
      <c r="U1850" s="32">
        <f t="shared" si="461"/>
        <v>0</v>
      </c>
      <c r="V1850" s="280"/>
      <c r="W1850" s="137"/>
      <c r="X1850" s="215"/>
      <c r="Y1850" s="294"/>
      <c r="Z1850" s="151"/>
    </row>
    <row r="1851" spans="1:26" s="46" customFormat="1" ht="12.75" customHeight="1">
      <c r="A1851" s="309" t="s">
        <v>2767</v>
      </c>
      <c r="B1851" s="314"/>
      <c r="C1851" s="314">
        <v>867801</v>
      </c>
      <c r="D1851" s="351">
        <v>5903933914923</v>
      </c>
      <c r="E1851" s="351">
        <v>5903933914923</v>
      </c>
      <c r="F1851" s="318">
        <v>2106909200</v>
      </c>
      <c r="G1851" s="91" t="s">
        <v>923</v>
      </c>
      <c r="H1851" s="81" t="s">
        <v>142</v>
      </c>
      <c r="I1851" s="248" t="s">
        <v>1323</v>
      </c>
      <c r="J1851" s="104" t="s">
        <v>594</v>
      </c>
      <c r="K1851" s="5" t="s">
        <v>1322</v>
      </c>
      <c r="L1851" s="15"/>
      <c r="M1851" s="206">
        <v>7.3532926225449744</v>
      </c>
      <c r="N1851" s="73"/>
      <c r="O1851" s="197">
        <f t="shared" si="458"/>
        <v>311.77960719590692</v>
      </c>
      <c r="P1851" s="174">
        <v>1.6</v>
      </c>
      <c r="Q1851" s="174">
        <f t="shared" si="473"/>
        <v>9.4122145568575686</v>
      </c>
      <c r="R1851" s="173">
        <f t="shared" si="457"/>
        <v>498.84737151345115</v>
      </c>
      <c r="S1851" s="173">
        <f t="shared" si="474"/>
        <v>187.06776431754423</v>
      </c>
      <c r="T1851" s="111"/>
      <c r="U1851" s="32">
        <f t="shared" si="461"/>
        <v>0</v>
      </c>
      <c r="V1851" s="280"/>
      <c r="W1851" s="137"/>
      <c r="X1851" s="215"/>
      <c r="Y1851" s="20"/>
      <c r="Z1851" s="151"/>
    </row>
    <row r="1852" spans="1:26" s="46" customFormat="1" ht="12.75" customHeight="1">
      <c r="A1852" s="309" t="s">
        <v>2768</v>
      </c>
      <c r="B1852" s="314"/>
      <c r="C1852" s="314">
        <v>867247</v>
      </c>
      <c r="D1852" s="351">
        <v>5903933908298</v>
      </c>
      <c r="E1852" s="351">
        <v>5903933908298</v>
      </c>
      <c r="F1852" s="318">
        <v>2106909200</v>
      </c>
      <c r="G1852" s="91" t="s">
        <v>923</v>
      </c>
      <c r="H1852" s="81" t="s">
        <v>142</v>
      </c>
      <c r="I1852" s="248" t="s">
        <v>1323</v>
      </c>
      <c r="J1852" s="104" t="s">
        <v>594</v>
      </c>
      <c r="K1852" s="5" t="s">
        <v>163</v>
      </c>
      <c r="L1852" s="15"/>
      <c r="M1852" s="206">
        <v>7.3532926225449744</v>
      </c>
      <c r="N1852" s="73"/>
      <c r="O1852" s="197">
        <f t="shared" si="458"/>
        <v>311.77960719590692</v>
      </c>
      <c r="P1852" s="174">
        <v>1.6</v>
      </c>
      <c r="Q1852" s="174">
        <f t="shared" si="473"/>
        <v>9.4122145568575686</v>
      </c>
      <c r="R1852" s="173">
        <f t="shared" si="457"/>
        <v>498.84737151345115</v>
      </c>
      <c r="S1852" s="173">
        <f t="shared" si="474"/>
        <v>187.06776431754423</v>
      </c>
      <c r="T1852" s="111"/>
      <c r="U1852" s="32">
        <f t="shared" si="461"/>
        <v>0</v>
      </c>
      <c r="V1852" s="280"/>
      <c r="W1852" s="137"/>
      <c r="X1852" s="215"/>
      <c r="Y1852" s="294"/>
      <c r="Z1852" s="151"/>
    </row>
    <row r="1853" spans="1:26" s="46" customFormat="1" ht="12.75" customHeight="1">
      <c r="A1853" s="309" t="s">
        <v>2769</v>
      </c>
      <c r="B1853" s="314"/>
      <c r="C1853" s="314">
        <v>1022334</v>
      </c>
      <c r="D1853" s="351">
        <v>5903933911182</v>
      </c>
      <c r="E1853" s="351">
        <v>5903933911182</v>
      </c>
      <c r="F1853" s="352">
        <v>2925290000</v>
      </c>
      <c r="G1853" s="91" t="s">
        <v>923</v>
      </c>
      <c r="H1853" s="79" t="s">
        <v>34</v>
      </c>
      <c r="I1853" s="283" t="s">
        <v>1269</v>
      </c>
      <c r="J1853" s="104" t="s">
        <v>480</v>
      </c>
      <c r="K1853" s="5"/>
      <c r="L1853" s="15"/>
      <c r="M1853" s="206">
        <v>8.383561643835618</v>
      </c>
      <c r="N1853" s="73"/>
      <c r="O1853" s="197">
        <f t="shared" si="458"/>
        <v>355.46301369863022</v>
      </c>
      <c r="P1853" s="174">
        <v>1.5</v>
      </c>
      <c r="Q1853" s="174">
        <f t="shared" si="471"/>
        <v>10.060273972602742</v>
      </c>
      <c r="R1853" s="173">
        <f t="shared" si="457"/>
        <v>533.19452054794533</v>
      </c>
      <c r="S1853" s="173">
        <f t="shared" si="472"/>
        <v>177.73150684931511</v>
      </c>
      <c r="T1853" s="111"/>
      <c r="U1853" s="32">
        <f t="shared" si="461"/>
        <v>0</v>
      </c>
      <c r="V1853" s="280"/>
      <c r="W1853" s="137"/>
      <c r="X1853" s="215"/>
      <c r="Y1853" s="20"/>
      <c r="Z1853" s="151"/>
    </row>
    <row r="1854" spans="1:26" s="46" customFormat="1" ht="12.75" customHeight="1">
      <c r="A1854" s="309" t="s">
        <v>2770</v>
      </c>
      <c r="B1854" s="314"/>
      <c r="C1854" s="314">
        <v>867310</v>
      </c>
      <c r="D1854" s="351">
        <v>5903933913896</v>
      </c>
      <c r="E1854" s="351">
        <v>5903933913896</v>
      </c>
      <c r="F1854" s="352">
        <v>2925290000</v>
      </c>
      <c r="G1854" s="91" t="s">
        <v>923</v>
      </c>
      <c r="H1854" s="79" t="s">
        <v>34</v>
      </c>
      <c r="I1854" s="283" t="s">
        <v>103</v>
      </c>
      <c r="J1854" s="104" t="s">
        <v>485</v>
      </c>
      <c r="K1854" s="5"/>
      <c r="L1854" s="15"/>
      <c r="M1854" s="206">
        <v>5.8907146393794356</v>
      </c>
      <c r="N1854" s="73"/>
      <c r="O1854" s="197">
        <f t="shared" si="458"/>
        <v>249.7663007096881</v>
      </c>
      <c r="P1854" s="174">
        <v>1.7</v>
      </c>
      <c r="Q1854" s="174">
        <f t="shared" si="471"/>
        <v>8.0113719095560327</v>
      </c>
      <c r="R1854" s="173">
        <f t="shared" si="457"/>
        <v>424.60271120646973</v>
      </c>
      <c r="S1854" s="173">
        <f t="shared" si="472"/>
        <v>174.83641049678164</v>
      </c>
      <c r="T1854" s="111"/>
      <c r="U1854" s="32">
        <f t="shared" si="461"/>
        <v>0</v>
      </c>
      <c r="V1854" s="280"/>
      <c r="W1854" s="136" t="s">
        <v>251</v>
      </c>
      <c r="X1854" s="215"/>
      <c r="Y1854" s="20"/>
      <c r="Z1854" s="151"/>
    </row>
    <row r="1855" spans="1:26" s="46" customFormat="1" ht="12.75" customHeight="1">
      <c r="A1855" s="309" t="s">
        <v>2771</v>
      </c>
      <c r="B1855" s="314"/>
      <c r="C1855" s="314">
        <v>867309</v>
      </c>
      <c r="D1855" s="351">
        <v>5903933913872</v>
      </c>
      <c r="E1855" s="351">
        <v>5903933913872</v>
      </c>
      <c r="F1855" s="352">
        <v>2925290000</v>
      </c>
      <c r="G1855" s="91" t="s">
        <v>923</v>
      </c>
      <c r="H1855" s="79" t="s">
        <v>34</v>
      </c>
      <c r="I1855" s="283" t="s">
        <v>103</v>
      </c>
      <c r="J1855" s="104" t="s">
        <v>492</v>
      </c>
      <c r="K1855" s="5"/>
      <c r="L1855" s="15"/>
      <c r="M1855" s="206">
        <v>11.110744347252023</v>
      </c>
      <c r="N1855" s="73"/>
      <c r="O1855" s="197">
        <f t="shared" si="458"/>
        <v>471.09556032348576</v>
      </c>
      <c r="P1855" s="174">
        <v>1.4</v>
      </c>
      <c r="Q1855" s="174">
        <f t="shared" si="471"/>
        <v>12.444033668922266</v>
      </c>
      <c r="R1855" s="173">
        <f t="shared" si="457"/>
        <v>659.53378445288013</v>
      </c>
      <c r="S1855" s="173">
        <f t="shared" si="472"/>
        <v>188.43822412939437</v>
      </c>
      <c r="T1855" s="111"/>
      <c r="U1855" s="32">
        <f t="shared" si="461"/>
        <v>0</v>
      </c>
      <c r="V1855" s="280" t="s">
        <v>4119</v>
      </c>
      <c r="W1855" s="136" t="s">
        <v>251</v>
      </c>
      <c r="X1855" s="215"/>
      <c r="Y1855" s="20">
        <v>47209</v>
      </c>
      <c r="Z1855" s="151"/>
    </row>
    <row r="1856" spans="1:26" s="46" customFormat="1" ht="12.75" customHeight="1">
      <c r="A1856" s="309" t="s">
        <v>2772</v>
      </c>
      <c r="B1856" s="314">
        <v>81043714</v>
      </c>
      <c r="C1856" s="314">
        <v>769142</v>
      </c>
      <c r="D1856" s="351">
        <v>5902232617573</v>
      </c>
      <c r="E1856" s="342">
        <v>5902232617573</v>
      </c>
      <c r="F1856" s="352">
        <v>2925290000</v>
      </c>
      <c r="G1856" s="91" t="s">
        <v>923</v>
      </c>
      <c r="H1856" s="79" t="s">
        <v>34</v>
      </c>
      <c r="I1856" s="283" t="s">
        <v>103</v>
      </c>
      <c r="J1856" s="144" t="s">
        <v>591</v>
      </c>
      <c r="K1856" s="147" t="s">
        <v>125</v>
      </c>
      <c r="L1856" s="15">
        <v>24</v>
      </c>
      <c r="M1856" s="206">
        <v>6.060406007592011</v>
      </c>
      <c r="N1856" s="73"/>
      <c r="O1856" s="197">
        <f t="shared" si="458"/>
        <v>256.96121472190129</v>
      </c>
      <c r="P1856" s="174">
        <v>1.6</v>
      </c>
      <c r="Q1856" s="174">
        <f t="shared" ref="Q1856:Q1886" si="475">M1856*0.8*P1856</f>
        <v>7.7573196897177752</v>
      </c>
      <c r="R1856" s="173">
        <f t="shared" si="457"/>
        <v>411.13794355504206</v>
      </c>
      <c r="S1856" s="173">
        <f t="shared" ref="S1856:S1858" si="476">R1856-O1856</f>
        <v>154.17672883314077</v>
      </c>
      <c r="T1856" s="111"/>
      <c r="U1856" s="32">
        <f t="shared" si="461"/>
        <v>0</v>
      </c>
      <c r="V1856" s="280" t="s">
        <v>4119</v>
      </c>
      <c r="W1856" s="156" t="s">
        <v>254</v>
      </c>
      <c r="X1856" s="215"/>
      <c r="Y1856" s="20">
        <v>47300</v>
      </c>
      <c r="Z1856" s="151"/>
    </row>
    <row r="1857" spans="1:26" s="46" customFormat="1" ht="12.75" customHeight="1">
      <c r="A1857" s="309" t="s">
        <v>2773</v>
      </c>
      <c r="B1857" s="314">
        <v>81043715</v>
      </c>
      <c r="C1857" s="314">
        <v>769143</v>
      </c>
      <c r="D1857" s="351">
        <v>5902232617580</v>
      </c>
      <c r="E1857" s="342">
        <v>5902232617580</v>
      </c>
      <c r="F1857" s="352">
        <v>2925290000</v>
      </c>
      <c r="G1857" s="91" t="s">
        <v>923</v>
      </c>
      <c r="H1857" s="79" t="s">
        <v>34</v>
      </c>
      <c r="I1857" s="283" t="s">
        <v>103</v>
      </c>
      <c r="J1857" s="144" t="s">
        <v>591</v>
      </c>
      <c r="K1857" s="147" t="s">
        <v>66</v>
      </c>
      <c r="L1857" s="15">
        <v>24</v>
      </c>
      <c r="M1857" s="206">
        <v>6.060406007592011</v>
      </c>
      <c r="N1857" s="73"/>
      <c r="O1857" s="197">
        <f t="shared" si="458"/>
        <v>256.96121472190129</v>
      </c>
      <c r="P1857" s="174">
        <v>1.6</v>
      </c>
      <c r="Q1857" s="174">
        <f t="shared" si="475"/>
        <v>7.7573196897177752</v>
      </c>
      <c r="R1857" s="173">
        <f t="shared" si="457"/>
        <v>411.13794355504206</v>
      </c>
      <c r="S1857" s="173">
        <f t="shared" si="476"/>
        <v>154.17672883314077</v>
      </c>
      <c r="T1857" s="111"/>
      <c r="U1857" s="32">
        <f t="shared" si="461"/>
        <v>0</v>
      </c>
      <c r="V1857" s="280" t="s">
        <v>4119</v>
      </c>
      <c r="W1857" s="155" t="s">
        <v>253</v>
      </c>
      <c r="X1857" s="215"/>
      <c r="Y1857" s="20">
        <v>47270</v>
      </c>
      <c r="Z1857" s="151"/>
    </row>
    <row r="1858" spans="1:26" s="46" customFormat="1" ht="12.75" customHeight="1">
      <c r="A1858" s="309" t="s">
        <v>2774</v>
      </c>
      <c r="B1858" s="314">
        <v>81043716</v>
      </c>
      <c r="C1858" s="314">
        <v>769146</v>
      </c>
      <c r="D1858" s="351">
        <v>5902232617597</v>
      </c>
      <c r="E1858" s="342">
        <v>5902232617597</v>
      </c>
      <c r="F1858" s="352">
        <v>2925290000</v>
      </c>
      <c r="G1858" s="91" t="s">
        <v>923</v>
      </c>
      <c r="H1858" s="79" t="s">
        <v>34</v>
      </c>
      <c r="I1858" s="283" t="s">
        <v>103</v>
      </c>
      <c r="J1858" s="144" t="s">
        <v>591</v>
      </c>
      <c r="K1858" s="147" t="s">
        <v>13</v>
      </c>
      <c r="L1858" s="15">
        <v>24</v>
      </c>
      <c r="M1858" s="206">
        <v>6.060406007592011</v>
      </c>
      <c r="N1858" s="73"/>
      <c r="O1858" s="197">
        <f t="shared" si="458"/>
        <v>256.96121472190129</v>
      </c>
      <c r="P1858" s="174">
        <v>1.6</v>
      </c>
      <c r="Q1858" s="174">
        <f t="shared" si="475"/>
        <v>7.7573196897177752</v>
      </c>
      <c r="R1858" s="173">
        <f t="shared" si="457"/>
        <v>411.13794355504206</v>
      </c>
      <c r="S1858" s="173">
        <f t="shared" si="476"/>
        <v>154.17672883314077</v>
      </c>
      <c r="T1858" s="111"/>
      <c r="U1858" s="32">
        <f t="shared" si="461"/>
        <v>0</v>
      </c>
      <c r="V1858" s="280" t="s">
        <v>4119</v>
      </c>
      <c r="W1858" s="156" t="s">
        <v>254</v>
      </c>
      <c r="X1858" s="215"/>
      <c r="Y1858" s="20">
        <v>47270</v>
      </c>
      <c r="Z1858" s="151"/>
    </row>
    <row r="1859" spans="1:26" s="46" customFormat="1" ht="12.75" customHeight="1">
      <c r="A1859" s="309" t="s">
        <v>2775</v>
      </c>
      <c r="B1859" s="314">
        <v>81043717</v>
      </c>
      <c r="C1859" s="314">
        <v>769141</v>
      </c>
      <c r="D1859" s="351">
        <v>5902232611489</v>
      </c>
      <c r="E1859" s="342">
        <v>5902232611489</v>
      </c>
      <c r="F1859" s="352">
        <v>2925290000</v>
      </c>
      <c r="G1859" s="91" t="s">
        <v>923</v>
      </c>
      <c r="H1859" s="79" t="s">
        <v>34</v>
      </c>
      <c r="I1859" s="283" t="s">
        <v>103</v>
      </c>
      <c r="J1859" s="144" t="s">
        <v>591</v>
      </c>
      <c r="K1859" s="147" t="s">
        <v>94</v>
      </c>
      <c r="L1859" s="15">
        <v>24</v>
      </c>
      <c r="M1859" s="206">
        <v>6.060406007592011</v>
      </c>
      <c r="N1859" s="73"/>
      <c r="O1859" s="197">
        <f t="shared" si="458"/>
        <v>256.96121472190129</v>
      </c>
      <c r="P1859" s="174">
        <v>1.6</v>
      </c>
      <c r="Q1859" s="174">
        <f t="shared" si="475"/>
        <v>7.7573196897177752</v>
      </c>
      <c r="R1859" s="173">
        <f t="shared" si="457"/>
        <v>411.13794355504206</v>
      </c>
      <c r="S1859" s="173">
        <f t="shared" ref="S1859:S1882" si="477">R1859-O1859</f>
        <v>154.17672883314077</v>
      </c>
      <c r="T1859" s="111"/>
      <c r="U1859" s="32">
        <f t="shared" si="461"/>
        <v>0</v>
      </c>
      <c r="V1859" s="280" t="s">
        <v>4119</v>
      </c>
      <c r="W1859" s="155" t="s">
        <v>253</v>
      </c>
      <c r="X1859" s="215"/>
      <c r="Y1859" s="20">
        <v>47270</v>
      </c>
      <c r="Z1859" s="151"/>
    </row>
    <row r="1860" spans="1:26" s="46" customFormat="1" ht="12.75" customHeight="1">
      <c r="A1860" s="309" t="s">
        <v>2776</v>
      </c>
      <c r="B1860" s="314">
        <v>81043718</v>
      </c>
      <c r="C1860" s="314">
        <v>769147</v>
      </c>
      <c r="D1860" s="351">
        <v>5902232617603</v>
      </c>
      <c r="E1860" s="342">
        <v>5902232617603</v>
      </c>
      <c r="F1860" s="352">
        <v>2925290000</v>
      </c>
      <c r="G1860" s="91" t="s">
        <v>923</v>
      </c>
      <c r="H1860" s="79" t="s">
        <v>34</v>
      </c>
      <c r="I1860" s="283" t="s">
        <v>103</v>
      </c>
      <c r="J1860" s="144" t="s">
        <v>591</v>
      </c>
      <c r="K1860" s="147" t="s">
        <v>85</v>
      </c>
      <c r="L1860" s="15">
        <v>24</v>
      </c>
      <c r="M1860" s="206">
        <v>6.060406007592011</v>
      </c>
      <c r="N1860" s="73"/>
      <c r="O1860" s="197">
        <f t="shared" si="458"/>
        <v>256.96121472190129</v>
      </c>
      <c r="P1860" s="174">
        <v>1.6</v>
      </c>
      <c r="Q1860" s="174">
        <f t="shared" si="475"/>
        <v>7.7573196897177752</v>
      </c>
      <c r="R1860" s="173">
        <f t="shared" si="457"/>
        <v>411.13794355504206</v>
      </c>
      <c r="S1860" s="173">
        <f>R1860-O1860</f>
        <v>154.17672883314077</v>
      </c>
      <c r="T1860" s="111"/>
      <c r="U1860" s="32">
        <f t="shared" si="461"/>
        <v>0</v>
      </c>
      <c r="V1860" s="280" t="s">
        <v>4119</v>
      </c>
      <c r="W1860" s="156" t="s">
        <v>254</v>
      </c>
      <c r="X1860" s="215"/>
      <c r="Y1860" s="20">
        <v>47300</v>
      </c>
      <c r="Z1860" s="151"/>
    </row>
    <row r="1861" spans="1:26" s="46" customFormat="1" ht="12.75" customHeight="1">
      <c r="A1861" s="309" t="s">
        <v>2777</v>
      </c>
      <c r="B1861" s="314">
        <v>81043719</v>
      </c>
      <c r="C1861" s="314">
        <v>769144</v>
      </c>
      <c r="D1861" s="351">
        <v>5902232610253</v>
      </c>
      <c r="E1861" s="342">
        <v>5902232610253</v>
      </c>
      <c r="F1861" s="352">
        <v>2925290000</v>
      </c>
      <c r="G1861" s="91" t="s">
        <v>923</v>
      </c>
      <c r="H1861" s="79" t="s">
        <v>34</v>
      </c>
      <c r="I1861" s="283" t="s">
        <v>103</v>
      </c>
      <c r="J1861" s="144" t="s">
        <v>591</v>
      </c>
      <c r="K1861" s="147" t="s">
        <v>1028</v>
      </c>
      <c r="L1861" s="15">
        <v>24</v>
      </c>
      <c r="M1861" s="206">
        <v>6.060406007592011</v>
      </c>
      <c r="N1861" s="73"/>
      <c r="O1861" s="197">
        <f t="shared" si="458"/>
        <v>256.96121472190129</v>
      </c>
      <c r="P1861" s="174">
        <v>1.6</v>
      </c>
      <c r="Q1861" s="174">
        <f t="shared" si="475"/>
        <v>7.7573196897177752</v>
      </c>
      <c r="R1861" s="173">
        <f t="shared" si="457"/>
        <v>411.13794355504206</v>
      </c>
      <c r="S1861" s="173">
        <f>R1861-O1861</f>
        <v>154.17672883314077</v>
      </c>
      <c r="T1861" s="111"/>
      <c r="U1861" s="32">
        <f t="shared" si="461"/>
        <v>0</v>
      </c>
      <c r="V1861" s="280" t="s">
        <v>4119</v>
      </c>
      <c r="W1861" s="155" t="s">
        <v>253</v>
      </c>
      <c r="X1861" s="215"/>
      <c r="Y1861" s="20">
        <v>46935</v>
      </c>
      <c r="Z1861" s="151"/>
    </row>
    <row r="1862" spans="1:26" s="46" customFormat="1" ht="12.75" customHeight="1">
      <c r="A1862" s="309" t="s">
        <v>2778</v>
      </c>
      <c r="B1862" s="314">
        <v>81043720</v>
      </c>
      <c r="C1862" s="314">
        <v>769145</v>
      </c>
      <c r="D1862" s="351">
        <v>5902232611793</v>
      </c>
      <c r="E1862" s="342">
        <v>5902232611793</v>
      </c>
      <c r="F1862" s="352">
        <v>2925290000</v>
      </c>
      <c r="G1862" s="91" t="s">
        <v>923</v>
      </c>
      <c r="H1862" s="79" t="s">
        <v>34</v>
      </c>
      <c r="I1862" s="283" t="s">
        <v>103</v>
      </c>
      <c r="J1862" s="144" t="s">
        <v>591</v>
      </c>
      <c r="K1862" s="147" t="s">
        <v>78</v>
      </c>
      <c r="L1862" s="15">
        <v>24</v>
      </c>
      <c r="M1862" s="206">
        <v>6.060406007592011</v>
      </c>
      <c r="N1862" s="73"/>
      <c r="O1862" s="197">
        <f t="shared" si="458"/>
        <v>256.96121472190129</v>
      </c>
      <c r="P1862" s="174">
        <v>1.6</v>
      </c>
      <c r="Q1862" s="174">
        <f t="shared" si="475"/>
        <v>7.7573196897177752</v>
      </c>
      <c r="R1862" s="173">
        <f t="shared" si="457"/>
        <v>411.13794355504206</v>
      </c>
      <c r="S1862" s="173">
        <f t="shared" si="477"/>
        <v>154.17672883314077</v>
      </c>
      <c r="T1862" s="111"/>
      <c r="U1862" s="32">
        <f t="shared" si="461"/>
        <v>0</v>
      </c>
      <c r="V1862" s="280" t="s">
        <v>4119</v>
      </c>
      <c r="W1862" s="156" t="s">
        <v>254</v>
      </c>
      <c r="X1862" s="215"/>
      <c r="Y1862" s="20">
        <v>47300</v>
      </c>
      <c r="Z1862" s="151"/>
    </row>
    <row r="1863" spans="1:26" s="46" customFormat="1" ht="12.75" customHeight="1">
      <c r="A1863" s="309" t="s">
        <v>2779</v>
      </c>
      <c r="B1863" s="314">
        <v>81043721</v>
      </c>
      <c r="C1863" s="314">
        <v>769148</v>
      </c>
      <c r="D1863" s="351">
        <v>5902232617610</v>
      </c>
      <c r="E1863" s="342">
        <v>5902232617610</v>
      </c>
      <c r="F1863" s="352">
        <v>2925290000</v>
      </c>
      <c r="G1863" s="91" t="s">
        <v>923</v>
      </c>
      <c r="H1863" s="79" t="s">
        <v>34</v>
      </c>
      <c r="I1863" s="283" t="s">
        <v>103</v>
      </c>
      <c r="J1863" s="144" t="s">
        <v>591</v>
      </c>
      <c r="K1863" s="147" t="s">
        <v>171</v>
      </c>
      <c r="L1863" s="15">
        <v>24</v>
      </c>
      <c r="M1863" s="206">
        <v>6.060406007592011</v>
      </c>
      <c r="N1863" s="73"/>
      <c r="O1863" s="197">
        <f t="shared" si="458"/>
        <v>256.96121472190129</v>
      </c>
      <c r="P1863" s="174">
        <v>1.6</v>
      </c>
      <c r="Q1863" s="174">
        <f t="shared" si="475"/>
        <v>7.7573196897177752</v>
      </c>
      <c r="R1863" s="173">
        <f t="shared" si="457"/>
        <v>411.13794355504206</v>
      </c>
      <c r="S1863" s="173">
        <f t="shared" si="477"/>
        <v>154.17672883314077</v>
      </c>
      <c r="T1863" s="111"/>
      <c r="U1863" s="32">
        <f t="shared" si="461"/>
        <v>0</v>
      </c>
      <c r="V1863" s="280" t="s">
        <v>4119</v>
      </c>
      <c r="W1863" s="155" t="s">
        <v>253</v>
      </c>
      <c r="X1863" s="215"/>
      <c r="Y1863" s="20">
        <v>47270</v>
      </c>
      <c r="Z1863" s="151"/>
    </row>
    <row r="1864" spans="1:26" s="46" customFormat="1" ht="12.75" customHeight="1">
      <c r="A1864" s="309" t="s">
        <v>2780</v>
      </c>
      <c r="B1864" s="314">
        <v>81043722</v>
      </c>
      <c r="C1864" s="314">
        <v>1022335</v>
      </c>
      <c r="D1864" s="351">
        <v>5902232617665</v>
      </c>
      <c r="E1864" s="342">
        <v>5902232617665</v>
      </c>
      <c r="F1864" s="352">
        <v>2925290000</v>
      </c>
      <c r="G1864" s="91" t="s">
        <v>923</v>
      </c>
      <c r="H1864" s="79" t="s">
        <v>34</v>
      </c>
      <c r="I1864" s="335" t="s">
        <v>103</v>
      </c>
      <c r="J1864" s="144" t="s">
        <v>603</v>
      </c>
      <c r="K1864" s="147" t="s">
        <v>125</v>
      </c>
      <c r="L1864" s="15">
        <v>12</v>
      </c>
      <c r="M1864" s="206">
        <v>9.0906090113880182</v>
      </c>
      <c r="N1864" s="73"/>
      <c r="O1864" s="197">
        <f t="shared" si="458"/>
        <v>385.44182208285201</v>
      </c>
      <c r="P1864" s="174">
        <v>1.5</v>
      </c>
      <c r="Q1864" s="174">
        <f t="shared" si="475"/>
        <v>10.908730813665622</v>
      </c>
      <c r="R1864" s="173">
        <f t="shared" si="457"/>
        <v>578.16273312427802</v>
      </c>
      <c r="S1864" s="173">
        <f>R1864-O1864</f>
        <v>192.72091104142601</v>
      </c>
      <c r="T1864" s="111"/>
      <c r="U1864" s="32">
        <f t="shared" si="461"/>
        <v>0</v>
      </c>
      <c r="V1864" s="280" t="s">
        <v>4119</v>
      </c>
      <c r="W1864" s="155" t="s">
        <v>253</v>
      </c>
      <c r="X1864" s="215"/>
      <c r="Y1864" s="20">
        <v>46966</v>
      </c>
      <c r="Z1864" s="151"/>
    </row>
    <row r="1865" spans="1:26" s="46" customFormat="1" ht="12.75" customHeight="1">
      <c r="A1865" s="309" t="s">
        <v>2781</v>
      </c>
      <c r="B1865" s="314"/>
      <c r="C1865" s="314">
        <v>1022336</v>
      </c>
      <c r="D1865" s="278">
        <v>5902232617658</v>
      </c>
      <c r="E1865" s="278">
        <v>5902232617658</v>
      </c>
      <c r="F1865" s="352">
        <v>2925290000</v>
      </c>
      <c r="G1865" s="91" t="s">
        <v>923</v>
      </c>
      <c r="H1865" s="81" t="s">
        <v>34</v>
      </c>
      <c r="I1865" s="335" t="s">
        <v>103</v>
      </c>
      <c r="J1865" s="107" t="s">
        <v>603</v>
      </c>
      <c r="K1865" s="5" t="s">
        <v>66</v>
      </c>
      <c r="L1865" s="15">
        <v>12</v>
      </c>
      <c r="M1865" s="206">
        <v>9.0906090113880182</v>
      </c>
      <c r="N1865" s="73"/>
      <c r="O1865" s="197">
        <f t="shared" si="458"/>
        <v>385.44182208285201</v>
      </c>
      <c r="P1865" s="174">
        <v>1.5</v>
      </c>
      <c r="Q1865" s="174">
        <f t="shared" si="475"/>
        <v>10.908730813665622</v>
      </c>
      <c r="R1865" s="173">
        <f t="shared" si="457"/>
        <v>578.16273312427802</v>
      </c>
      <c r="S1865" s="173">
        <f>R1865-O1865</f>
        <v>192.72091104142601</v>
      </c>
      <c r="T1865" s="111"/>
      <c r="U1865" s="32">
        <f t="shared" si="461"/>
        <v>0</v>
      </c>
      <c r="V1865" s="280" t="s">
        <v>4119</v>
      </c>
      <c r="W1865" s="155" t="s">
        <v>253</v>
      </c>
      <c r="X1865" s="215"/>
      <c r="Y1865" s="20">
        <v>46966</v>
      </c>
      <c r="Z1865" s="151"/>
    </row>
    <row r="1866" spans="1:26" s="46" customFormat="1" ht="12.75" customHeight="1">
      <c r="A1866" s="309" t="s">
        <v>2782</v>
      </c>
      <c r="B1866" s="314">
        <v>81043723</v>
      </c>
      <c r="C1866" s="314">
        <v>1022337</v>
      </c>
      <c r="D1866" s="351">
        <v>5902232617641</v>
      </c>
      <c r="E1866" s="342">
        <v>5902232617641</v>
      </c>
      <c r="F1866" s="352">
        <v>2925290000</v>
      </c>
      <c r="G1866" s="91" t="s">
        <v>923</v>
      </c>
      <c r="H1866" s="79" t="s">
        <v>34</v>
      </c>
      <c r="I1866" s="335" t="s">
        <v>103</v>
      </c>
      <c r="J1866" s="144" t="s">
        <v>603</v>
      </c>
      <c r="K1866" s="147" t="s">
        <v>13</v>
      </c>
      <c r="L1866" s="15">
        <v>12</v>
      </c>
      <c r="M1866" s="206">
        <v>9.0906090113880182</v>
      </c>
      <c r="N1866" s="73"/>
      <c r="O1866" s="197">
        <f t="shared" si="458"/>
        <v>385.44182208285201</v>
      </c>
      <c r="P1866" s="174">
        <v>1.5</v>
      </c>
      <c r="Q1866" s="174">
        <f t="shared" si="475"/>
        <v>10.908730813665622</v>
      </c>
      <c r="R1866" s="173">
        <f t="shared" si="457"/>
        <v>578.16273312427802</v>
      </c>
      <c r="S1866" s="173">
        <f>R1866-O1866</f>
        <v>192.72091104142601</v>
      </c>
      <c r="T1866" s="111"/>
      <c r="U1866" s="32">
        <f t="shared" si="461"/>
        <v>0</v>
      </c>
      <c r="V1866" s="280" t="s">
        <v>4119</v>
      </c>
      <c r="W1866" s="155" t="s">
        <v>253</v>
      </c>
      <c r="X1866" s="215"/>
      <c r="Y1866" s="20">
        <v>47300</v>
      </c>
      <c r="Z1866" s="151"/>
    </row>
    <row r="1867" spans="1:26" s="46" customFormat="1" ht="12.75" customHeight="1">
      <c r="A1867" s="309" t="s">
        <v>2783</v>
      </c>
      <c r="B1867" s="314">
        <v>81043724</v>
      </c>
      <c r="C1867" s="314">
        <v>1022338</v>
      </c>
      <c r="D1867" s="351">
        <v>5902232611595</v>
      </c>
      <c r="E1867" s="342">
        <v>5902232611595</v>
      </c>
      <c r="F1867" s="352">
        <v>2925290000</v>
      </c>
      <c r="G1867" s="91" t="s">
        <v>923</v>
      </c>
      <c r="H1867" s="79" t="s">
        <v>34</v>
      </c>
      <c r="I1867" s="335" t="s">
        <v>103</v>
      </c>
      <c r="J1867" s="144" t="s">
        <v>603</v>
      </c>
      <c r="K1867" s="147" t="s">
        <v>94</v>
      </c>
      <c r="L1867" s="15">
        <v>12</v>
      </c>
      <c r="M1867" s="206">
        <v>9.0906090113880182</v>
      </c>
      <c r="N1867" s="73"/>
      <c r="O1867" s="197">
        <f t="shared" si="458"/>
        <v>385.44182208285201</v>
      </c>
      <c r="P1867" s="174">
        <v>1.5</v>
      </c>
      <c r="Q1867" s="174">
        <f t="shared" si="475"/>
        <v>10.908730813665622</v>
      </c>
      <c r="R1867" s="173">
        <f t="shared" si="457"/>
        <v>578.16273312427802</v>
      </c>
      <c r="S1867" s="173">
        <f>R1867-O1867</f>
        <v>192.72091104142601</v>
      </c>
      <c r="T1867" s="111"/>
      <c r="U1867" s="32">
        <f t="shared" si="461"/>
        <v>0</v>
      </c>
      <c r="V1867" s="280" t="s">
        <v>4119</v>
      </c>
      <c r="W1867" s="155" t="s">
        <v>253</v>
      </c>
      <c r="X1867" s="215"/>
      <c r="Y1867" s="20">
        <v>46966</v>
      </c>
      <c r="Z1867" s="151"/>
    </row>
    <row r="1868" spans="1:26" s="46" customFormat="1" ht="12.75" customHeight="1">
      <c r="A1868" s="309" t="s">
        <v>2784</v>
      </c>
      <c r="B1868" s="314">
        <v>81043725</v>
      </c>
      <c r="C1868" s="314">
        <v>867120</v>
      </c>
      <c r="D1868" s="351">
        <v>5902232617634</v>
      </c>
      <c r="E1868" s="342">
        <v>5902232617634</v>
      </c>
      <c r="F1868" s="352">
        <v>2925290000</v>
      </c>
      <c r="G1868" s="91" t="s">
        <v>923</v>
      </c>
      <c r="H1868" s="79" t="s">
        <v>34</v>
      </c>
      <c r="I1868" s="335" t="s">
        <v>103</v>
      </c>
      <c r="J1868" s="144" t="s">
        <v>603</v>
      </c>
      <c r="K1868" s="147" t="s">
        <v>85</v>
      </c>
      <c r="L1868" s="15">
        <v>12</v>
      </c>
      <c r="M1868" s="206">
        <v>9.0906090113880182</v>
      </c>
      <c r="N1868" s="73"/>
      <c r="O1868" s="197">
        <f t="shared" si="458"/>
        <v>385.44182208285201</v>
      </c>
      <c r="P1868" s="174">
        <v>1.5</v>
      </c>
      <c r="Q1868" s="174">
        <f t="shared" si="475"/>
        <v>10.908730813665622</v>
      </c>
      <c r="R1868" s="173">
        <f t="shared" si="457"/>
        <v>578.16273312427802</v>
      </c>
      <c r="S1868" s="173">
        <f>R1868-O1868</f>
        <v>192.72091104142601</v>
      </c>
      <c r="T1868" s="111"/>
      <c r="U1868" s="32">
        <f t="shared" si="461"/>
        <v>0</v>
      </c>
      <c r="V1868" s="280" t="s">
        <v>4119</v>
      </c>
      <c r="W1868" s="155" t="s">
        <v>253</v>
      </c>
      <c r="X1868" s="215"/>
      <c r="Y1868" s="20">
        <v>47088</v>
      </c>
      <c r="Z1868" s="151"/>
    </row>
    <row r="1869" spans="1:26" s="46" customFormat="1" ht="12.75" customHeight="1">
      <c r="A1869" s="309" t="s">
        <v>2785</v>
      </c>
      <c r="B1869" s="314">
        <v>81043726</v>
      </c>
      <c r="C1869" s="314">
        <v>867102</v>
      </c>
      <c r="D1869" s="351">
        <v>5902232610260</v>
      </c>
      <c r="E1869" s="342">
        <v>5902232610260</v>
      </c>
      <c r="F1869" s="352">
        <v>2925290000</v>
      </c>
      <c r="G1869" s="91" t="s">
        <v>923</v>
      </c>
      <c r="H1869" s="79" t="s">
        <v>34</v>
      </c>
      <c r="I1869" s="335" t="s">
        <v>103</v>
      </c>
      <c r="J1869" s="144" t="s">
        <v>603</v>
      </c>
      <c r="K1869" s="147" t="s">
        <v>1028</v>
      </c>
      <c r="L1869" s="15">
        <v>12</v>
      </c>
      <c r="M1869" s="206">
        <v>9.0906090113880182</v>
      </c>
      <c r="N1869" s="289"/>
      <c r="O1869" s="197">
        <f t="shared" si="458"/>
        <v>385.44182208285201</v>
      </c>
      <c r="P1869" s="174">
        <v>1.5</v>
      </c>
      <c r="Q1869" s="174">
        <f t="shared" si="475"/>
        <v>10.908730813665622</v>
      </c>
      <c r="R1869" s="173">
        <f t="shared" si="457"/>
        <v>578.16273312427802</v>
      </c>
      <c r="S1869" s="173">
        <f t="shared" si="477"/>
        <v>192.72091104142601</v>
      </c>
      <c r="T1869" s="111"/>
      <c r="U1869" s="32">
        <f t="shared" si="461"/>
        <v>0</v>
      </c>
      <c r="V1869" s="280" t="s">
        <v>4119</v>
      </c>
      <c r="W1869" s="155" t="s">
        <v>253</v>
      </c>
      <c r="X1869" s="215"/>
      <c r="Y1869" s="20">
        <v>47058</v>
      </c>
      <c r="Z1869" s="151"/>
    </row>
    <row r="1870" spans="1:26" s="46" customFormat="1" ht="12.75" customHeight="1">
      <c r="A1870" s="309" t="s">
        <v>2786</v>
      </c>
      <c r="B1870" s="314">
        <v>81043727</v>
      </c>
      <c r="C1870" s="314">
        <v>1022339</v>
      </c>
      <c r="D1870" s="351">
        <v>5902232611601</v>
      </c>
      <c r="E1870" s="342">
        <v>5902232611601</v>
      </c>
      <c r="F1870" s="352">
        <v>2925290000</v>
      </c>
      <c r="G1870" s="91" t="s">
        <v>923</v>
      </c>
      <c r="H1870" s="79" t="s">
        <v>34</v>
      </c>
      <c r="I1870" s="335" t="s">
        <v>103</v>
      </c>
      <c r="J1870" s="144" t="s">
        <v>603</v>
      </c>
      <c r="K1870" s="147" t="s">
        <v>78</v>
      </c>
      <c r="L1870" s="15">
        <v>12</v>
      </c>
      <c r="M1870" s="206">
        <v>9.0906090113880182</v>
      </c>
      <c r="N1870" s="73"/>
      <c r="O1870" s="197">
        <f t="shared" ref="O1870:O1927" si="478">(M1870+M1870*N1870)*$Y$3*(1-$Y$2/100)</f>
        <v>385.44182208285201</v>
      </c>
      <c r="P1870" s="174">
        <v>1.5</v>
      </c>
      <c r="Q1870" s="174">
        <f t="shared" si="475"/>
        <v>10.908730813665622</v>
      </c>
      <c r="R1870" s="173">
        <f t="shared" si="457"/>
        <v>578.16273312427802</v>
      </c>
      <c r="S1870" s="173">
        <f t="shared" si="477"/>
        <v>192.72091104142601</v>
      </c>
      <c r="T1870" s="111"/>
      <c r="U1870" s="32">
        <f t="shared" si="461"/>
        <v>0</v>
      </c>
      <c r="V1870" s="280" t="s">
        <v>4119</v>
      </c>
      <c r="W1870" s="155" t="s">
        <v>253</v>
      </c>
      <c r="X1870" s="215"/>
      <c r="Y1870" s="20">
        <v>47027</v>
      </c>
      <c r="Z1870" s="151"/>
    </row>
    <row r="1871" spans="1:26" s="46" customFormat="1" ht="12.75" customHeight="1">
      <c r="A1871" s="309" t="s">
        <v>2787</v>
      </c>
      <c r="B1871" s="314">
        <v>81043728</v>
      </c>
      <c r="C1871" s="314">
        <v>1022340</v>
      </c>
      <c r="D1871" s="351">
        <v>5902232617627</v>
      </c>
      <c r="E1871" s="342">
        <v>5902232617627</v>
      </c>
      <c r="F1871" s="352">
        <v>2925290000</v>
      </c>
      <c r="G1871" s="91" t="s">
        <v>923</v>
      </c>
      <c r="H1871" s="79" t="s">
        <v>34</v>
      </c>
      <c r="I1871" s="335" t="s">
        <v>103</v>
      </c>
      <c r="J1871" s="144" t="s">
        <v>603</v>
      </c>
      <c r="K1871" s="147" t="s">
        <v>171</v>
      </c>
      <c r="L1871" s="15">
        <v>12</v>
      </c>
      <c r="M1871" s="206">
        <v>9.0906090113880182</v>
      </c>
      <c r="N1871" s="73"/>
      <c r="O1871" s="197">
        <f t="shared" si="478"/>
        <v>385.44182208285201</v>
      </c>
      <c r="P1871" s="174">
        <v>1.5</v>
      </c>
      <c r="Q1871" s="174">
        <f t="shared" si="475"/>
        <v>10.908730813665622</v>
      </c>
      <c r="R1871" s="173">
        <f t="shared" si="457"/>
        <v>578.16273312427802</v>
      </c>
      <c r="S1871" s="173">
        <f t="shared" si="477"/>
        <v>192.72091104142601</v>
      </c>
      <c r="T1871" s="111"/>
      <c r="U1871" s="32">
        <f t="shared" ref="U1871:U1928" si="479">O1871*T1871</f>
        <v>0</v>
      </c>
      <c r="V1871" s="280" t="s">
        <v>4119</v>
      </c>
      <c r="W1871" s="155" t="s">
        <v>253</v>
      </c>
      <c r="X1871" s="215"/>
      <c r="Y1871" s="20">
        <v>47027</v>
      </c>
      <c r="Z1871" s="151"/>
    </row>
    <row r="1872" spans="1:26" s="46" customFormat="1" ht="12.75" customHeight="1">
      <c r="A1872" s="309" t="s">
        <v>3677</v>
      </c>
      <c r="B1872" s="314"/>
      <c r="C1872" s="314">
        <v>1941813</v>
      </c>
      <c r="D1872" s="278">
        <v>5903933918006</v>
      </c>
      <c r="E1872" s="278">
        <v>5903933918006</v>
      </c>
      <c r="F1872" s="352">
        <v>2925290000</v>
      </c>
      <c r="G1872" s="91" t="s">
        <v>923</v>
      </c>
      <c r="H1872" s="28" t="s">
        <v>34</v>
      </c>
      <c r="I1872" s="335" t="s">
        <v>103</v>
      </c>
      <c r="J1872" s="104" t="s">
        <v>594</v>
      </c>
      <c r="K1872" s="5" t="s">
        <v>94</v>
      </c>
      <c r="L1872" s="15">
        <v>12</v>
      </c>
      <c r="M1872" s="206">
        <v>16.161082686912032</v>
      </c>
      <c r="N1872" s="73"/>
      <c r="O1872" s="197">
        <f>(M1872+M1872*N1872)*$Y$3*(1-$Y$2/100)</f>
        <v>685.22990592507017</v>
      </c>
      <c r="P1872" s="174">
        <v>1.3</v>
      </c>
      <c r="Q1872" s="174">
        <f t="shared" ref="Q1872" si="480">M1872*0.8*P1872</f>
        <v>16.807525994388513</v>
      </c>
      <c r="R1872" s="173">
        <f t="shared" si="457"/>
        <v>890.7988777025912</v>
      </c>
      <c r="S1872" s="173">
        <f t="shared" ref="S1872" si="481">R1872-O1872</f>
        <v>205.56897177752103</v>
      </c>
      <c r="T1872" s="111"/>
      <c r="U1872" s="32">
        <f>O1872*T1872</f>
        <v>0</v>
      </c>
      <c r="V1872" s="280" t="s">
        <v>4119</v>
      </c>
      <c r="W1872" s="136" t="s">
        <v>251</v>
      </c>
      <c r="X1872" s="215"/>
      <c r="Y1872" s="20">
        <v>47027</v>
      </c>
      <c r="Z1872" s="151"/>
    </row>
    <row r="1873" spans="1:26" s="46" customFormat="1" ht="12.75" customHeight="1">
      <c r="A1873" s="309" t="s">
        <v>3676</v>
      </c>
      <c r="B1873" s="314"/>
      <c r="C1873" s="314">
        <v>1941814</v>
      </c>
      <c r="D1873" s="278">
        <v>5903933917917</v>
      </c>
      <c r="E1873" s="278">
        <v>5903933917917</v>
      </c>
      <c r="F1873" s="352">
        <v>2925290000</v>
      </c>
      <c r="G1873" s="91" t="s">
        <v>923</v>
      </c>
      <c r="H1873" s="28" t="s">
        <v>34</v>
      </c>
      <c r="I1873" s="335" t="s">
        <v>103</v>
      </c>
      <c r="J1873" s="104" t="s">
        <v>594</v>
      </c>
      <c r="K1873" s="5" t="s">
        <v>85</v>
      </c>
      <c r="L1873" s="15">
        <v>12</v>
      </c>
      <c r="M1873" s="206">
        <v>16.161082686912032</v>
      </c>
      <c r="N1873" s="73"/>
      <c r="O1873" s="197">
        <f>(M1873+M1873*N1873)*$Y$3*(1-$Y$2/100)</f>
        <v>685.22990592507017</v>
      </c>
      <c r="P1873" s="174">
        <v>1.3</v>
      </c>
      <c r="Q1873" s="174">
        <f>M1873*0.8*P1873</f>
        <v>16.807525994388513</v>
      </c>
      <c r="R1873" s="173">
        <f t="shared" si="457"/>
        <v>890.7988777025912</v>
      </c>
      <c r="S1873" s="173">
        <f>R1873-O1873</f>
        <v>205.56897177752103</v>
      </c>
      <c r="T1873" s="111"/>
      <c r="U1873" s="32">
        <f>O1873*T1873</f>
        <v>0</v>
      </c>
      <c r="V1873" s="280" t="s">
        <v>4119</v>
      </c>
      <c r="W1873" s="136" t="s">
        <v>251</v>
      </c>
      <c r="X1873" s="215"/>
      <c r="Y1873" s="20">
        <v>47027</v>
      </c>
      <c r="Z1873" s="151"/>
    </row>
    <row r="1874" spans="1:26" s="46" customFormat="1" ht="12.75" customHeight="1">
      <c r="A1874" s="309" t="s">
        <v>2788</v>
      </c>
      <c r="B1874" s="314"/>
      <c r="C1874" s="314">
        <v>1022341</v>
      </c>
      <c r="D1874" s="351">
        <v>5903933917870</v>
      </c>
      <c r="E1874" s="342">
        <v>5903933917870</v>
      </c>
      <c r="F1874" s="352">
        <v>2925290000</v>
      </c>
      <c r="G1874" s="91" t="s">
        <v>923</v>
      </c>
      <c r="H1874" s="8" t="s">
        <v>34</v>
      </c>
      <c r="I1874" s="335" t="s">
        <v>103</v>
      </c>
      <c r="J1874" s="144" t="s">
        <v>594</v>
      </c>
      <c r="K1874" s="147" t="s">
        <v>1028</v>
      </c>
      <c r="L1874" s="15">
        <v>12</v>
      </c>
      <c r="M1874" s="206">
        <v>16.161082686912032</v>
      </c>
      <c r="N1874" s="73"/>
      <c r="O1874" s="197">
        <f>(M1874+M1874*N1874)*$Y$3*(1-$Y$2/100)</f>
        <v>685.22990592507017</v>
      </c>
      <c r="P1874" s="174">
        <v>1.3</v>
      </c>
      <c r="Q1874" s="174">
        <f>M1874*0.8*P1874</f>
        <v>16.807525994388513</v>
      </c>
      <c r="R1874" s="173">
        <f t="shared" si="457"/>
        <v>890.7988777025912</v>
      </c>
      <c r="S1874" s="173">
        <f>R1874-O1874</f>
        <v>205.56897177752103</v>
      </c>
      <c r="T1874" s="111"/>
      <c r="U1874" s="32">
        <f>O1874*T1874</f>
        <v>0</v>
      </c>
      <c r="V1874" s="280" t="s">
        <v>4119</v>
      </c>
      <c r="W1874" s="136" t="s">
        <v>251</v>
      </c>
      <c r="X1874" s="215"/>
      <c r="Y1874" s="20">
        <v>47088</v>
      </c>
      <c r="Z1874" s="151"/>
    </row>
    <row r="1875" spans="1:26" s="46" customFormat="1" ht="12.75" customHeight="1">
      <c r="A1875" s="309" t="s">
        <v>3675</v>
      </c>
      <c r="B1875" s="314"/>
      <c r="C1875" s="314">
        <v>1941815</v>
      </c>
      <c r="D1875" s="278">
        <v>5903933918020</v>
      </c>
      <c r="E1875" s="278">
        <v>5903933918020</v>
      </c>
      <c r="F1875" s="352">
        <v>2925290000</v>
      </c>
      <c r="G1875" s="91" t="s">
        <v>923</v>
      </c>
      <c r="H1875" s="28" t="s">
        <v>34</v>
      </c>
      <c r="I1875" s="335" t="s">
        <v>103</v>
      </c>
      <c r="J1875" s="104" t="s">
        <v>594</v>
      </c>
      <c r="K1875" s="5" t="s">
        <v>78</v>
      </c>
      <c r="L1875" s="15">
        <v>12</v>
      </c>
      <c r="M1875" s="206">
        <v>16.161082686912032</v>
      </c>
      <c r="N1875" s="73"/>
      <c r="O1875" s="197">
        <f>(M1875+M1875*N1875)*$Y$3*(1-$Y$2/100)</f>
        <v>685.22990592507017</v>
      </c>
      <c r="P1875" s="174">
        <v>1.3</v>
      </c>
      <c r="Q1875" s="174">
        <f>M1875*0.8*P1875</f>
        <v>16.807525994388513</v>
      </c>
      <c r="R1875" s="173">
        <f t="shared" si="457"/>
        <v>890.7988777025912</v>
      </c>
      <c r="S1875" s="173">
        <f>R1875-O1875</f>
        <v>205.56897177752103</v>
      </c>
      <c r="T1875" s="111"/>
      <c r="U1875" s="32">
        <f>O1875*T1875</f>
        <v>0</v>
      </c>
      <c r="V1875" s="280" t="s">
        <v>4119</v>
      </c>
      <c r="W1875" s="136" t="s">
        <v>251</v>
      </c>
      <c r="X1875" s="215"/>
      <c r="Y1875" s="20">
        <v>47027</v>
      </c>
      <c r="Z1875" s="151"/>
    </row>
    <row r="1876" spans="1:26" s="46" customFormat="1" ht="12.75" customHeight="1">
      <c r="A1876" s="309" t="s">
        <v>2789</v>
      </c>
      <c r="B1876" s="314">
        <v>81029962</v>
      </c>
      <c r="C1876" s="314">
        <v>769152</v>
      </c>
      <c r="D1876" s="351">
        <v>5903246224757</v>
      </c>
      <c r="E1876" s="342">
        <v>5903246224757</v>
      </c>
      <c r="F1876" s="318">
        <v>2106909200</v>
      </c>
      <c r="G1876" s="91" t="s">
        <v>923</v>
      </c>
      <c r="H1876" s="81" t="s">
        <v>34</v>
      </c>
      <c r="I1876" s="335" t="s">
        <v>1329</v>
      </c>
      <c r="J1876" s="104" t="s">
        <v>638</v>
      </c>
      <c r="K1876" s="5" t="s">
        <v>126</v>
      </c>
      <c r="L1876" s="15">
        <v>12</v>
      </c>
      <c r="M1876" s="206">
        <v>9.1916157781812178</v>
      </c>
      <c r="N1876" s="73"/>
      <c r="O1876" s="197">
        <f t="shared" si="478"/>
        <v>389.72450899488365</v>
      </c>
      <c r="P1876" s="174">
        <v>1.5</v>
      </c>
      <c r="Q1876" s="174">
        <f>M1876*0.8*P1876</f>
        <v>11.029938933817462</v>
      </c>
      <c r="R1876" s="173">
        <f t="shared" si="457"/>
        <v>584.58676349232553</v>
      </c>
      <c r="S1876" s="173">
        <f>R1876-O1876</f>
        <v>194.86225449744188</v>
      </c>
      <c r="T1876" s="111"/>
      <c r="U1876" s="32">
        <f t="shared" si="479"/>
        <v>0</v>
      </c>
      <c r="V1876" s="280">
        <v>50</v>
      </c>
      <c r="W1876" s="135" t="s">
        <v>252</v>
      </c>
      <c r="X1876" s="215"/>
      <c r="Y1876" s="20">
        <v>47027</v>
      </c>
      <c r="Z1876" s="151"/>
    </row>
    <row r="1877" spans="1:26" s="46" customFormat="1" ht="12.75" customHeight="1">
      <c r="A1877" s="309" t="s">
        <v>2790</v>
      </c>
      <c r="B1877" s="314"/>
      <c r="C1877" s="314">
        <v>769157</v>
      </c>
      <c r="D1877" s="351">
        <v>5902232618105</v>
      </c>
      <c r="E1877" s="342">
        <v>5902232618105</v>
      </c>
      <c r="F1877" s="318">
        <v>2106909200</v>
      </c>
      <c r="G1877" s="91" t="s">
        <v>923</v>
      </c>
      <c r="H1877" s="79" t="s">
        <v>34</v>
      </c>
      <c r="I1877" s="335" t="s">
        <v>1054</v>
      </c>
      <c r="J1877" s="144" t="s">
        <v>1042</v>
      </c>
      <c r="K1877" s="147" t="s">
        <v>1028</v>
      </c>
      <c r="L1877" s="15">
        <v>30</v>
      </c>
      <c r="M1877" s="206">
        <v>17.615580128734116</v>
      </c>
      <c r="N1877" s="73"/>
      <c r="O1877" s="197">
        <f t="shared" si="478"/>
        <v>746.9005974583265</v>
      </c>
      <c r="P1877" s="174">
        <v>1.3</v>
      </c>
      <c r="Q1877" s="174">
        <f t="shared" si="475"/>
        <v>18.32020333388348</v>
      </c>
      <c r="R1877" s="173">
        <f t="shared" si="457"/>
        <v>970.9707766958245</v>
      </c>
      <c r="S1877" s="173">
        <f t="shared" ref="S1877:S1881" si="482">R1877-O1877</f>
        <v>224.070179237498</v>
      </c>
      <c r="T1877" s="111"/>
      <c r="U1877" s="32">
        <f t="shared" si="479"/>
        <v>0</v>
      </c>
      <c r="V1877" s="280"/>
      <c r="W1877" s="134" t="s">
        <v>250</v>
      </c>
      <c r="X1877" s="215"/>
      <c r="Y1877" s="20"/>
      <c r="Z1877" s="151"/>
    </row>
    <row r="1878" spans="1:26" s="46" customFormat="1" ht="12.75" customHeight="1">
      <c r="A1878" s="309" t="s">
        <v>2791</v>
      </c>
      <c r="B1878" s="314"/>
      <c r="C1878" s="314">
        <v>769155</v>
      </c>
      <c r="D1878" s="351">
        <v>5903246225723</v>
      </c>
      <c r="E1878" s="351">
        <v>5903246225723</v>
      </c>
      <c r="F1878" s="318">
        <v>2106909200</v>
      </c>
      <c r="G1878" s="91" t="s">
        <v>923</v>
      </c>
      <c r="H1878" s="81" t="s">
        <v>34</v>
      </c>
      <c r="I1878" s="56" t="s">
        <v>1181</v>
      </c>
      <c r="J1878" s="104" t="s">
        <v>494</v>
      </c>
      <c r="K1878" s="5"/>
      <c r="L1878" s="15"/>
      <c r="M1878" s="206">
        <v>15.433833966000991</v>
      </c>
      <c r="N1878" s="73"/>
      <c r="O1878" s="197">
        <f t="shared" si="478"/>
        <v>654.394560158442</v>
      </c>
      <c r="P1878" s="174">
        <v>1.35</v>
      </c>
      <c r="Q1878" s="174">
        <f t="shared" ref="Q1878:Q1881" si="483">M1878*0.8*P1878</f>
        <v>16.668540683281073</v>
      </c>
      <c r="R1878" s="173">
        <f t="shared" ref="R1878:R1937" si="484">Q1878*53</f>
        <v>883.43265621389685</v>
      </c>
      <c r="S1878" s="173">
        <f t="shared" si="482"/>
        <v>229.03809605545484</v>
      </c>
      <c r="T1878" s="111"/>
      <c r="U1878" s="32">
        <f t="shared" si="479"/>
        <v>0</v>
      </c>
      <c r="V1878" s="280"/>
      <c r="W1878" s="137"/>
      <c r="X1878" s="215"/>
      <c r="Y1878" s="20"/>
      <c r="Z1878" s="151"/>
    </row>
    <row r="1879" spans="1:26" s="46" customFormat="1" ht="12.75" customHeight="1">
      <c r="A1879" s="309" t="s">
        <v>2792</v>
      </c>
      <c r="B1879" s="314"/>
      <c r="C1879" s="314">
        <v>867110</v>
      </c>
      <c r="D1879" s="351">
        <v>5902232611717</v>
      </c>
      <c r="E1879" s="351">
        <v>5902232611717</v>
      </c>
      <c r="F1879" s="318">
        <v>2106909200</v>
      </c>
      <c r="G1879" s="91" t="s">
        <v>923</v>
      </c>
      <c r="H1879" s="96" t="s">
        <v>34</v>
      </c>
      <c r="I1879" s="335" t="s">
        <v>95</v>
      </c>
      <c r="J1879" s="104" t="s">
        <v>603</v>
      </c>
      <c r="K1879" s="5" t="s">
        <v>94</v>
      </c>
      <c r="L1879" s="15"/>
      <c r="M1879" s="206">
        <v>18.787258623535241</v>
      </c>
      <c r="N1879" s="73"/>
      <c r="O1879" s="197">
        <f t="shared" si="478"/>
        <v>796.5797656378943</v>
      </c>
      <c r="P1879" s="174">
        <v>1.3</v>
      </c>
      <c r="Q1879" s="174">
        <f>M1879*0.8*P1879</f>
        <v>19.53874896847665</v>
      </c>
      <c r="R1879" s="173">
        <f t="shared" si="484"/>
        <v>1035.5536953292624</v>
      </c>
      <c r="S1879" s="173">
        <f>R1879-O1879</f>
        <v>238.97392969136808</v>
      </c>
      <c r="T1879" s="111"/>
      <c r="U1879" s="32">
        <f t="shared" si="479"/>
        <v>0</v>
      </c>
      <c r="V1879" s="280">
        <v>14</v>
      </c>
      <c r="W1879" s="133" t="s">
        <v>249</v>
      </c>
      <c r="X1879" s="215"/>
      <c r="Y1879" s="20">
        <v>47027</v>
      </c>
      <c r="Z1879" s="151"/>
    </row>
    <row r="1880" spans="1:26" s="46" customFormat="1" ht="12.75" customHeight="1">
      <c r="A1880" s="309" t="s">
        <v>2793</v>
      </c>
      <c r="B1880" s="314"/>
      <c r="C1880" s="314">
        <v>867111</v>
      </c>
      <c r="D1880" s="351">
        <v>5902232611724</v>
      </c>
      <c r="E1880" s="351">
        <v>5902232611724</v>
      </c>
      <c r="F1880" s="318">
        <v>2106909200</v>
      </c>
      <c r="G1880" s="91" t="s">
        <v>923</v>
      </c>
      <c r="H1880" s="96" t="s">
        <v>34</v>
      </c>
      <c r="I1880" s="335" t="s">
        <v>95</v>
      </c>
      <c r="J1880" s="104" t="s">
        <v>603</v>
      </c>
      <c r="K1880" s="5" t="s">
        <v>78</v>
      </c>
      <c r="L1880" s="15"/>
      <c r="M1880" s="206">
        <v>18.787258623535241</v>
      </c>
      <c r="N1880" s="73"/>
      <c r="O1880" s="197">
        <f t="shared" si="478"/>
        <v>796.5797656378943</v>
      </c>
      <c r="P1880" s="174">
        <v>1.3</v>
      </c>
      <c r="Q1880" s="174">
        <f>M1880*0.8*P1880</f>
        <v>19.53874896847665</v>
      </c>
      <c r="R1880" s="173">
        <f t="shared" si="484"/>
        <v>1035.5536953292624</v>
      </c>
      <c r="S1880" s="173">
        <f>R1880-O1880</f>
        <v>238.97392969136808</v>
      </c>
      <c r="T1880" s="111"/>
      <c r="U1880" s="32">
        <f t="shared" si="479"/>
        <v>0</v>
      </c>
      <c r="V1880" s="280">
        <v>9</v>
      </c>
      <c r="W1880" s="137"/>
      <c r="X1880" s="215"/>
      <c r="Y1880" s="20">
        <v>47027</v>
      </c>
      <c r="Z1880" s="151"/>
    </row>
    <row r="1881" spans="1:26" s="46" customFormat="1" ht="12.75" customHeight="1">
      <c r="A1881" s="309" t="s">
        <v>2794</v>
      </c>
      <c r="B1881" s="314"/>
      <c r="C1881" s="314">
        <v>773928</v>
      </c>
      <c r="D1881" s="351">
        <v>5903246223187</v>
      </c>
      <c r="E1881" s="351">
        <v>5903246223187</v>
      </c>
      <c r="F1881" s="352">
        <v>2106909200</v>
      </c>
      <c r="G1881" s="91" t="s">
        <v>923</v>
      </c>
      <c r="H1881" s="327" t="s">
        <v>274</v>
      </c>
      <c r="I1881" s="253" t="s">
        <v>1139</v>
      </c>
      <c r="J1881" s="104" t="s">
        <v>1133</v>
      </c>
      <c r="K1881" s="5"/>
      <c r="L1881" s="15"/>
      <c r="M1881" s="206">
        <v>6.4644330747648135</v>
      </c>
      <c r="N1881" s="73"/>
      <c r="O1881" s="197">
        <f t="shared" si="478"/>
        <v>274.09196237002811</v>
      </c>
      <c r="P1881" s="174">
        <v>1.6</v>
      </c>
      <c r="Q1881" s="174">
        <f t="shared" si="483"/>
        <v>8.2744743356989616</v>
      </c>
      <c r="R1881" s="173">
        <f t="shared" si="484"/>
        <v>438.54713979204496</v>
      </c>
      <c r="S1881" s="173">
        <f t="shared" si="482"/>
        <v>164.45517742201685</v>
      </c>
      <c r="T1881" s="111"/>
      <c r="U1881" s="32">
        <f t="shared" si="479"/>
        <v>0</v>
      </c>
      <c r="V1881" s="280">
        <v>14</v>
      </c>
      <c r="W1881" s="134" t="s">
        <v>250</v>
      </c>
      <c r="X1881" s="215"/>
      <c r="Y1881" s="20">
        <v>46661</v>
      </c>
      <c r="Z1881" s="151"/>
    </row>
    <row r="1882" spans="1:26" s="46" customFormat="1" ht="12.75" customHeight="1">
      <c r="A1882" s="309" t="s">
        <v>2795</v>
      </c>
      <c r="B1882" s="314"/>
      <c r="C1882" s="314">
        <v>769307</v>
      </c>
      <c r="D1882" s="351">
        <v>5903246224252</v>
      </c>
      <c r="E1882" s="342">
        <v>5903246224252</v>
      </c>
      <c r="F1882" s="352">
        <v>2106909200</v>
      </c>
      <c r="G1882" s="91" t="s">
        <v>923</v>
      </c>
      <c r="H1882" s="327" t="s">
        <v>274</v>
      </c>
      <c r="I1882" s="253" t="s">
        <v>1045</v>
      </c>
      <c r="J1882" s="144" t="s">
        <v>481</v>
      </c>
      <c r="K1882" s="147"/>
      <c r="L1882" s="15">
        <v>36</v>
      </c>
      <c r="M1882" s="206">
        <v>11.777389008087141</v>
      </c>
      <c r="N1882" s="289"/>
      <c r="O1882" s="197">
        <f t="shared" si="478"/>
        <v>499.36129394289475</v>
      </c>
      <c r="P1882" s="174">
        <v>1.4</v>
      </c>
      <c r="Q1882" s="174">
        <f t="shared" si="475"/>
        <v>13.190675689057599</v>
      </c>
      <c r="R1882" s="173">
        <f t="shared" si="484"/>
        <v>699.10581152005273</v>
      </c>
      <c r="S1882" s="173">
        <f t="shared" si="477"/>
        <v>199.74451757715798</v>
      </c>
      <c r="T1882" s="111"/>
      <c r="U1882" s="32">
        <f t="shared" si="479"/>
        <v>0</v>
      </c>
      <c r="V1882" s="280">
        <v>13</v>
      </c>
      <c r="W1882" s="134" t="s">
        <v>250</v>
      </c>
      <c r="X1882" s="215"/>
      <c r="Y1882" s="20">
        <v>46692</v>
      </c>
      <c r="Z1882" s="151"/>
    </row>
    <row r="1883" spans="1:26" s="46" customFormat="1" ht="12.75" customHeight="1">
      <c r="A1883" s="309" t="s">
        <v>2796</v>
      </c>
      <c r="B1883" s="314"/>
      <c r="C1883" s="314"/>
      <c r="D1883" s="351">
        <v>5903933903477</v>
      </c>
      <c r="E1883" s="351">
        <v>5903933903477</v>
      </c>
      <c r="F1883" s="352">
        <v>2106909200</v>
      </c>
      <c r="G1883" s="91" t="s">
        <v>923</v>
      </c>
      <c r="H1883" s="327" t="s">
        <v>274</v>
      </c>
      <c r="I1883" s="253" t="s">
        <v>1324</v>
      </c>
      <c r="J1883" s="104" t="s">
        <v>881</v>
      </c>
      <c r="K1883" s="5"/>
      <c r="L1883" s="15"/>
      <c r="M1883" s="206">
        <v>1.4556857567255324</v>
      </c>
      <c r="N1883" s="73"/>
      <c r="O1883" s="197">
        <f t="shared" si="478"/>
        <v>61.721076085162579</v>
      </c>
      <c r="P1883" s="174">
        <v>1.5</v>
      </c>
      <c r="Q1883" s="174">
        <f>M1883*0.8*P1883</f>
        <v>1.746822908070639</v>
      </c>
      <c r="R1883" s="173">
        <f t="shared" si="484"/>
        <v>92.581614127743862</v>
      </c>
      <c r="S1883" s="173">
        <f>R1883-O1883</f>
        <v>30.860538042581283</v>
      </c>
      <c r="T1883" s="111"/>
      <c r="U1883" s="32">
        <f t="shared" si="479"/>
        <v>0</v>
      </c>
      <c r="V1883" s="280">
        <v>44</v>
      </c>
      <c r="W1883" s="133" t="s">
        <v>249</v>
      </c>
      <c r="X1883" s="215"/>
      <c r="Y1883" s="20">
        <v>46600</v>
      </c>
      <c r="Z1883" s="151"/>
    </row>
    <row r="1884" spans="1:26" s="46" customFormat="1" ht="12.75" customHeight="1">
      <c r="A1884" s="309" t="s">
        <v>2797</v>
      </c>
      <c r="B1884" s="314"/>
      <c r="C1884" s="314"/>
      <c r="D1884" s="351">
        <v>5903933905969</v>
      </c>
      <c r="E1884" s="351">
        <v>5903933905969</v>
      </c>
      <c r="F1884" s="352">
        <v>2106909200</v>
      </c>
      <c r="G1884" s="91" t="s">
        <v>923</v>
      </c>
      <c r="H1884" s="327" t="s">
        <v>274</v>
      </c>
      <c r="I1884" s="253" t="s">
        <v>1325</v>
      </c>
      <c r="J1884" s="104" t="s">
        <v>842</v>
      </c>
      <c r="K1884" s="5" t="s">
        <v>55</v>
      </c>
      <c r="L1884" s="15"/>
      <c r="M1884" s="206">
        <v>1.3544519046544812</v>
      </c>
      <c r="N1884" s="289"/>
      <c r="O1884" s="197">
        <f t="shared" si="478"/>
        <v>57.428760757350005</v>
      </c>
      <c r="P1884" s="174">
        <v>1.5</v>
      </c>
      <c r="Q1884" s="174">
        <f>M1884*0.8*P1884</f>
        <v>1.6253422855853774</v>
      </c>
      <c r="R1884" s="173">
        <f t="shared" si="484"/>
        <v>86.143141136025008</v>
      </c>
      <c r="S1884" s="173">
        <f>R1884-O1884</f>
        <v>28.714380378675003</v>
      </c>
      <c r="T1884" s="111"/>
      <c r="U1884" s="32">
        <f t="shared" si="479"/>
        <v>0</v>
      </c>
      <c r="V1884" s="280"/>
      <c r="W1884" s="133" t="s">
        <v>249</v>
      </c>
      <c r="X1884" s="215"/>
      <c r="Y1884" s="20"/>
      <c r="Z1884" s="151"/>
    </row>
    <row r="1885" spans="1:26" s="46" customFormat="1" ht="12.75" customHeight="1">
      <c r="A1885" s="309" t="s">
        <v>2798</v>
      </c>
      <c r="B1885" s="314">
        <v>81029940</v>
      </c>
      <c r="C1885" s="314">
        <v>769305</v>
      </c>
      <c r="D1885" s="351">
        <v>5903246222715</v>
      </c>
      <c r="E1885" s="342">
        <v>5903246222715</v>
      </c>
      <c r="F1885" s="352">
        <v>2106909200</v>
      </c>
      <c r="G1885" s="91" t="s">
        <v>923</v>
      </c>
      <c r="H1885" s="327" t="s">
        <v>274</v>
      </c>
      <c r="I1885" s="57" t="s">
        <v>926</v>
      </c>
      <c r="J1885" s="104" t="s">
        <v>927</v>
      </c>
      <c r="K1885" s="5"/>
      <c r="L1885" s="15">
        <v>36</v>
      </c>
      <c r="M1885" s="206">
        <v>12.646047202508667</v>
      </c>
      <c r="N1885" s="73"/>
      <c r="O1885" s="197">
        <f t="shared" si="478"/>
        <v>536.19240138636758</v>
      </c>
      <c r="P1885" s="174">
        <v>1.35</v>
      </c>
      <c r="Q1885" s="174">
        <f t="shared" si="475"/>
        <v>13.657730978709361</v>
      </c>
      <c r="R1885" s="173">
        <f t="shared" si="484"/>
        <v>723.85974187159616</v>
      </c>
      <c r="S1885" s="173">
        <f t="shared" ref="S1885:S1931" si="485">R1885-O1885</f>
        <v>187.66734048522858</v>
      </c>
      <c r="T1885" s="111"/>
      <c r="U1885" s="32">
        <f t="shared" si="479"/>
        <v>0</v>
      </c>
      <c r="V1885" s="280">
        <v>11</v>
      </c>
      <c r="W1885" s="134" t="s">
        <v>250</v>
      </c>
      <c r="X1885" s="215"/>
      <c r="Y1885" s="20">
        <v>46631</v>
      </c>
      <c r="Z1885" s="151"/>
    </row>
    <row r="1886" spans="1:26" s="46" customFormat="1" ht="12.75" customHeight="1">
      <c r="A1886" s="309" t="s">
        <v>2799</v>
      </c>
      <c r="B1886" s="314">
        <v>81029941</v>
      </c>
      <c r="C1886" s="314">
        <v>769299</v>
      </c>
      <c r="D1886" s="351">
        <v>5902232610871</v>
      </c>
      <c r="E1886" s="342">
        <v>5902232610871</v>
      </c>
      <c r="F1886" s="352">
        <v>2106909200</v>
      </c>
      <c r="G1886" s="91" t="s">
        <v>923</v>
      </c>
      <c r="H1886" s="327" t="s">
        <v>788</v>
      </c>
      <c r="I1886" s="58" t="s">
        <v>928</v>
      </c>
      <c r="J1886" s="104" t="s">
        <v>495</v>
      </c>
      <c r="K1886" s="5"/>
      <c r="L1886" s="15">
        <v>9</v>
      </c>
      <c r="M1886" s="206">
        <v>9.513908323682907</v>
      </c>
      <c r="N1886" s="73"/>
      <c r="O1886" s="197">
        <f t="shared" si="478"/>
        <v>403.38971292415528</v>
      </c>
      <c r="P1886" s="174">
        <v>1.5</v>
      </c>
      <c r="Q1886" s="174">
        <f t="shared" si="475"/>
        <v>11.416689988419488</v>
      </c>
      <c r="R1886" s="173">
        <f t="shared" si="484"/>
        <v>605.08456938623283</v>
      </c>
      <c r="S1886" s="173">
        <f t="shared" si="485"/>
        <v>201.69485646207755</v>
      </c>
      <c r="T1886" s="111"/>
      <c r="U1886" s="32">
        <f t="shared" si="479"/>
        <v>0</v>
      </c>
      <c r="V1886" s="280"/>
      <c r="W1886" s="135" t="s">
        <v>252</v>
      </c>
      <c r="X1886" s="215"/>
      <c r="Y1886" s="20"/>
      <c r="Z1886" s="151"/>
    </row>
    <row r="1887" spans="1:26" s="46" customFormat="1" ht="12.75" customHeight="1">
      <c r="A1887" s="309" t="s">
        <v>2800</v>
      </c>
      <c r="B1887" s="314"/>
      <c r="C1887" s="314">
        <v>769302</v>
      </c>
      <c r="D1887" s="351">
        <v>5903246222401</v>
      </c>
      <c r="E1887" s="342">
        <v>5903246222401</v>
      </c>
      <c r="F1887" s="352">
        <v>2106909200</v>
      </c>
      <c r="G1887" s="91" t="s">
        <v>923</v>
      </c>
      <c r="H1887" s="327" t="s">
        <v>788</v>
      </c>
      <c r="I1887" s="277" t="s">
        <v>1044</v>
      </c>
      <c r="J1887" s="144" t="s">
        <v>486</v>
      </c>
      <c r="K1887" s="147"/>
      <c r="L1887" s="15">
        <v>36</v>
      </c>
      <c r="M1887" s="206">
        <v>8.524971117346098</v>
      </c>
      <c r="N1887" s="73"/>
      <c r="O1887" s="197">
        <f t="shared" si="478"/>
        <v>361.4587753754746</v>
      </c>
      <c r="P1887" s="174">
        <v>1.5</v>
      </c>
      <c r="Q1887" s="174">
        <f t="shared" ref="Q1887:Q1937" si="486">M1887*0.8*P1887</f>
        <v>10.229965340815319</v>
      </c>
      <c r="R1887" s="173">
        <f t="shared" si="484"/>
        <v>542.18816306321196</v>
      </c>
      <c r="S1887" s="173">
        <f t="shared" ref="S1887:S1890" si="487">R1887-O1887</f>
        <v>180.72938768773736</v>
      </c>
      <c r="T1887" s="111"/>
      <c r="U1887" s="32">
        <f t="shared" si="479"/>
        <v>0</v>
      </c>
      <c r="V1887" s="280" t="s">
        <v>4119</v>
      </c>
      <c r="W1887" s="136" t="s">
        <v>251</v>
      </c>
      <c r="X1887" s="215"/>
      <c r="Y1887" s="20">
        <v>46784</v>
      </c>
      <c r="Z1887" s="151"/>
    </row>
    <row r="1888" spans="1:26" s="46" customFormat="1" ht="12.75" customHeight="1">
      <c r="A1888" s="309" t="s">
        <v>2801</v>
      </c>
      <c r="B1888" s="314">
        <v>81029942</v>
      </c>
      <c r="C1888" s="314">
        <v>999157</v>
      </c>
      <c r="D1888" s="278">
        <v>5903246222067</v>
      </c>
      <c r="E1888" s="278">
        <v>5903246222067</v>
      </c>
      <c r="F1888" s="318">
        <v>2106905900</v>
      </c>
      <c r="G1888" s="91" t="s">
        <v>923</v>
      </c>
      <c r="H1888" s="327" t="s">
        <v>788</v>
      </c>
      <c r="I1888" s="58" t="s">
        <v>929</v>
      </c>
      <c r="J1888" s="104" t="s">
        <v>930</v>
      </c>
      <c r="K1888" s="5"/>
      <c r="L1888" s="15"/>
      <c r="M1888" s="206">
        <v>1.307093446449779</v>
      </c>
      <c r="N1888" s="289"/>
      <c r="O1888" s="197">
        <f t="shared" si="478"/>
        <v>55.420762129470631</v>
      </c>
      <c r="P1888" s="174">
        <v>1.5</v>
      </c>
      <c r="Q1888" s="174">
        <f t="shared" ref="Q1888" si="488">M1888*0.8*P1888</f>
        <v>1.5685121357397349</v>
      </c>
      <c r="R1888" s="173">
        <f t="shared" si="484"/>
        <v>83.131143194205947</v>
      </c>
      <c r="S1888" s="173">
        <f t="shared" ref="S1888" si="489">R1888-O1888</f>
        <v>27.710381064735316</v>
      </c>
      <c r="T1888" s="111"/>
      <c r="U1888" s="32">
        <f t="shared" si="479"/>
        <v>0</v>
      </c>
      <c r="V1888" s="280" t="s">
        <v>4119</v>
      </c>
      <c r="W1888" s="155" t="s">
        <v>253</v>
      </c>
      <c r="X1888" s="215"/>
      <c r="Y1888" s="20">
        <v>46844</v>
      </c>
      <c r="Z1888" s="151"/>
    </row>
    <row r="1889" spans="1:26" s="46" customFormat="1" ht="12.75" customHeight="1">
      <c r="A1889" s="309" t="s">
        <v>2802</v>
      </c>
      <c r="B1889" s="314"/>
      <c r="C1889" s="314">
        <v>768921</v>
      </c>
      <c r="D1889" s="351">
        <v>5902232613933</v>
      </c>
      <c r="E1889" s="342">
        <v>5902232613933</v>
      </c>
      <c r="F1889" s="352">
        <v>2106909200</v>
      </c>
      <c r="G1889" s="91" t="s">
        <v>923</v>
      </c>
      <c r="H1889" s="79" t="s">
        <v>158</v>
      </c>
      <c r="I1889" s="252" t="s">
        <v>935</v>
      </c>
      <c r="J1889" s="144" t="s">
        <v>739</v>
      </c>
      <c r="K1889" s="147" t="s">
        <v>125</v>
      </c>
      <c r="L1889" s="15">
        <v>12</v>
      </c>
      <c r="M1889" s="206">
        <v>14.312267308983325</v>
      </c>
      <c r="N1889" s="73"/>
      <c r="O1889" s="197">
        <f t="shared" si="478"/>
        <v>606.84013390089297</v>
      </c>
      <c r="P1889" s="174">
        <v>1.35</v>
      </c>
      <c r="Q1889" s="174">
        <f t="shared" si="486"/>
        <v>15.457248693701994</v>
      </c>
      <c r="R1889" s="173">
        <f t="shared" si="484"/>
        <v>819.23418076620567</v>
      </c>
      <c r="S1889" s="173">
        <f t="shared" si="487"/>
        <v>212.3940468653127</v>
      </c>
      <c r="T1889" s="111"/>
      <c r="U1889" s="32">
        <f t="shared" si="479"/>
        <v>0</v>
      </c>
      <c r="V1889" s="280">
        <v>11</v>
      </c>
      <c r="W1889" s="133" t="s">
        <v>249</v>
      </c>
      <c r="X1889" s="215"/>
      <c r="Y1889" s="294">
        <v>46661</v>
      </c>
      <c r="Z1889" s="151"/>
    </row>
    <row r="1890" spans="1:26" s="46" customFormat="1" ht="12.75" customHeight="1">
      <c r="A1890" s="309" t="s">
        <v>2803</v>
      </c>
      <c r="B1890" s="314"/>
      <c r="C1890" s="314">
        <v>768922</v>
      </c>
      <c r="D1890" s="351">
        <v>5902232613964</v>
      </c>
      <c r="E1890" s="342">
        <v>5902232613964</v>
      </c>
      <c r="F1890" s="352">
        <v>2106909200</v>
      </c>
      <c r="G1890" s="91" t="s">
        <v>923</v>
      </c>
      <c r="H1890" s="79" t="s">
        <v>158</v>
      </c>
      <c r="I1890" s="252" t="s">
        <v>935</v>
      </c>
      <c r="J1890" s="144" t="s">
        <v>739</v>
      </c>
      <c r="K1890" s="147" t="s">
        <v>66</v>
      </c>
      <c r="L1890" s="15">
        <v>12</v>
      </c>
      <c r="M1890" s="206">
        <v>14.312267308983325</v>
      </c>
      <c r="N1890" s="73"/>
      <c r="O1890" s="197">
        <f t="shared" si="478"/>
        <v>606.84013390089297</v>
      </c>
      <c r="P1890" s="174">
        <v>1.35</v>
      </c>
      <c r="Q1890" s="174">
        <f t="shared" si="486"/>
        <v>15.457248693701994</v>
      </c>
      <c r="R1890" s="173">
        <f t="shared" si="484"/>
        <v>819.23418076620567</v>
      </c>
      <c r="S1890" s="173">
        <f t="shared" si="487"/>
        <v>212.3940468653127</v>
      </c>
      <c r="T1890" s="111"/>
      <c r="U1890" s="32">
        <f t="shared" si="479"/>
        <v>0</v>
      </c>
      <c r="V1890" s="280">
        <v>16</v>
      </c>
      <c r="W1890" s="133" t="s">
        <v>249</v>
      </c>
      <c r="X1890" s="215"/>
      <c r="Y1890" s="294">
        <v>46508</v>
      </c>
      <c r="Z1890" s="151"/>
    </row>
    <row r="1891" spans="1:26" ht="12.75" customHeight="1">
      <c r="A1891" s="309" t="s">
        <v>2804</v>
      </c>
      <c r="B1891" s="310">
        <v>81029950</v>
      </c>
      <c r="C1891" s="310">
        <v>768923</v>
      </c>
      <c r="D1891" s="278">
        <v>5902232613940</v>
      </c>
      <c r="E1891" s="278">
        <v>5902232613940</v>
      </c>
      <c r="F1891" s="352">
        <v>2106909200</v>
      </c>
      <c r="G1891" s="91" t="s">
        <v>923</v>
      </c>
      <c r="H1891" s="79" t="s">
        <v>158</v>
      </c>
      <c r="I1891" s="250" t="s">
        <v>935</v>
      </c>
      <c r="J1891" s="104" t="s">
        <v>580</v>
      </c>
      <c r="K1891" s="5" t="s">
        <v>936</v>
      </c>
      <c r="L1891" s="15">
        <v>12</v>
      </c>
      <c r="M1891" s="206">
        <v>14.312267308983325</v>
      </c>
      <c r="N1891" s="73"/>
      <c r="O1891" s="197">
        <f t="shared" si="478"/>
        <v>606.84013390089297</v>
      </c>
      <c r="P1891" s="174">
        <v>1.35</v>
      </c>
      <c r="Q1891" s="174">
        <f t="shared" si="486"/>
        <v>15.457248693701994</v>
      </c>
      <c r="R1891" s="173">
        <f t="shared" si="484"/>
        <v>819.23418076620567</v>
      </c>
      <c r="S1891" s="173">
        <f t="shared" si="485"/>
        <v>212.3940468653127</v>
      </c>
      <c r="T1891" s="111"/>
      <c r="U1891" s="32">
        <f t="shared" si="479"/>
        <v>0</v>
      </c>
      <c r="V1891" s="280"/>
      <c r="W1891" s="133" t="s">
        <v>249</v>
      </c>
      <c r="X1891" s="215"/>
      <c r="Y1891" s="294"/>
      <c r="Z1891" s="151"/>
    </row>
    <row r="1892" spans="1:26" s="46" customFormat="1" ht="12.75" customHeight="1">
      <c r="A1892" s="309" t="s">
        <v>2805</v>
      </c>
      <c r="B1892" s="314">
        <v>81029951</v>
      </c>
      <c r="C1892" s="314">
        <v>768924</v>
      </c>
      <c r="D1892" s="278">
        <v>5902232613957</v>
      </c>
      <c r="E1892" s="278">
        <v>5902232613957</v>
      </c>
      <c r="F1892" s="352">
        <v>2106909200</v>
      </c>
      <c r="G1892" s="91" t="s">
        <v>923</v>
      </c>
      <c r="H1892" s="79" t="s">
        <v>158</v>
      </c>
      <c r="I1892" s="250" t="s">
        <v>935</v>
      </c>
      <c r="J1892" s="104" t="s">
        <v>580</v>
      </c>
      <c r="K1892" s="5" t="s">
        <v>937</v>
      </c>
      <c r="L1892" s="15">
        <v>12</v>
      </c>
      <c r="M1892" s="206">
        <v>14.312267308983325</v>
      </c>
      <c r="N1892" s="73"/>
      <c r="O1892" s="197">
        <f t="shared" si="478"/>
        <v>606.84013390089297</v>
      </c>
      <c r="P1892" s="174">
        <v>1.35</v>
      </c>
      <c r="Q1892" s="174">
        <f t="shared" si="486"/>
        <v>15.457248693701994</v>
      </c>
      <c r="R1892" s="173">
        <f t="shared" si="484"/>
        <v>819.23418076620567</v>
      </c>
      <c r="S1892" s="173">
        <f t="shared" si="485"/>
        <v>212.3940468653127</v>
      </c>
      <c r="T1892" s="111"/>
      <c r="U1892" s="32">
        <f t="shared" si="479"/>
        <v>0</v>
      </c>
      <c r="V1892" s="280">
        <v>2</v>
      </c>
      <c r="W1892" s="133" t="s">
        <v>249</v>
      </c>
      <c r="X1892" s="215"/>
      <c r="Y1892" s="294">
        <v>46661</v>
      </c>
      <c r="Z1892" s="151"/>
    </row>
    <row r="1893" spans="1:26" s="46" customFormat="1" ht="12.75" customHeight="1">
      <c r="A1893" s="309" t="s">
        <v>2806</v>
      </c>
      <c r="B1893" s="314">
        <v>81029952</v>
      </c>
      <c r="C1893" s="314">
        <v>768925</v>
      </c>
      <c r="D1893" s="278">
        <v>5902232613971</v>
      </c>
      <c r="E1893" s="278">
        <v>5902232613971</v>
      </c>
      <c r="F1893" s="352">
        <v>2106909200</v>
      </c>
      <c r="G1893" s="91" t="s">
        <v>923</v>
      </c>
      <c r="H1893" s="79" t="s">
        <v>158</v>
      </c>
      <c r="I1893" s="250" t="s">
        <v>935</v>
      </c>
      <c r="J1893" s="104" t="s">
        <v>580</v>
      </c>
      <c r="K1893" s="5" t="s">
        <v>938</v>
      </c>
      <c r="L1893" s="15">
        <v>12</v>
      </c>
      <c r="M1893" s="206">
        <v>14.312267308983325</v>
      </c>
      <c r="N1893" s="73"/>
      <c r="O1893" s="197">
        <f t="shared" si="478"/>
        <v>606.84013390089297</v>
      </c>
      <c r="P1893" s="174">
        <v>1.35</v>
      </c>
      <c r="Q1893" s="174">
        <f t="shared" si="486"/>
        <v>15.457248693701994</v>
      </c>
      <c r="R1893" s="173">
        <f t="shared" si="484"/>
        <v>819.23418076620567</v>
      </c>
      <c r="S1893" s="173">
        <f t="shared" si="485"/>
        <v>212.3940468653127</v>
      </c>
      <c r="T1893" s="111"/>
      <c r="U1893" s="32">
        <f t="shared" si="479"/>
        <v>0</v>
      </c>
      <c r="V1893" s="280">
        <v>23</v>
      </c>
      <c r="W1893" s="133" t="s">
        <v>249</v>
      </c>
      <c r="X1893" s="215"/>
      <c r="Y1893" s="294">
        <v>46661</v>
      </c>
      <c r="Z1893" s="151"/>
    </row>
    <row r="1894" spans="1:26" s="46" customFormat="1" ht="12.75" customHeight="1">
      <c r="A1894" s="309" t="s">
        <v>2807</v>
      </c>
      <c r="B1894" s="314">
        <v>81029946</v>
      </c>
      <c r="C1894" s="314">
        <v>768913</v>
      </c>
      <c r="D1894" s="351">
        <v>5902232611342</v>
      </c>
      <c r="E1894" s="342">
        <v>5902232611342</v>
      </c>
      <c r="F1894" s="352">
        <v>2106909200</v>
      </c>
      <c r="G1894" s="91" t="s">
        <v>923</v>
      </c>
      <c r="H1894" s="79" t="s">
        <v>158</v>
      </c>
      <c r="I1894" s="250" t="s">
        <v>934</v>
      </c>
      <c r="J1894" s="104" t="s">
        <v>595</v>
      </c>
      <c r="K1894" s="5" t="s">
        <v>932</v>
      </c>
      <c r="L1894" s="15">
        <v>24</v>
      </c>
      <c r="M1894" s="206">
        <v>7.6230880523900275</v>
      </c>
      <c r="N1894" s="73"/>
      <c r="O1894" s="197">
        <f t="shared" si="478"/>
        <v>323.21893342133717</v>
      </c>
      <c r="P1894" s="174">
        <v>1.6</v>
      </c>
      <c r="Q1894" s="174">
        <f t="shared" si="486"/>
        <v>9.7575527070592365</v>
      </c>
      <c r="R1894" s="173">
        <f t="shared" si="484"/>
        <v>517.15029347413952</v>
      </c>
      <c r="S1894" s="173">
        <f t="shared" ref="S1894:S1899" si="490">R1894-O1894</f>
        <v>193.93136005280235</v>
      </c>
      <c r="T1894" s="111"/>
      <c r="U1894" s="32">
        <f t="shared" si="479"/>
        <v>0</v>
      </c>
      <c r="V1894" s="280" t="s">
        <v>4119</v>
      </c>
      <c r="W1894" s="136" t="s">
        <v>251</v>
      </c>
      <c r="X1894" s="215"/>
      <c r="Y1894" s="20">
        <v>47209</v>
      </c>
      <c r="Z1894" s="151"/>
    </row>
    <row r="1895" spans="1:26" s="46" customFormat="1" ht="12.75" customHeight="1">
      <c r="A1895" s="309" t="s">
        <v>2808</v>
      </c>
      <c r="B1895" s="314">
        <v>81029954</v>
      </c>
      <c r="C1895" s="314">
        <v>768912</v>
      </c>
      <c r="D1895" s="351">
        <v>5902232610130</v>
      </c>
      <c r="E1895" s="342">
        <v>5902232610130</v>
      </c>
      <c r="F1895" s="352">
        <v>2106909200</v>
      </c>
      <c r="G1895" s="91" t="s">
        <v>923</v>
      </c>
      <c r="H1895" s="327" t="s">
        <v>158</v>
      </c>
      <c r="I1895" s="250" t="s">
        <v>934</v>
      </c>
      <c r="J1895" s="104" t="s">
        <v>595</v>
      </c>
      <c r="K1895" s="5" t="s">
        <v>940</v>
      </c>
      <c r="L1895" s="15">
        <v>24</v>
      </c>
      <c r="M1895" s="206">
        <v>7.6230880523900275</v>
      </c>
      <c r="N1895" s="73"/>
      <c r="O1895" s="197">
        <f t="shared" si="478"/>
        <v>323.21893342133717</v>
      </c>
      <c r="P1895" s="174">
        <v>1.6</v>
      </c>
      <c r="Q1895" s="174">
        <f t="shared" si="486"/>
        <v>9.7575527070592365</v>
      </c>
      <c r="R1895" s="173">
        <f t="shared" si="484"/>
        <v>517.15029347413952</v>
      </c>
      <c r="S1895" s="173">
        <f t="shared" si="490"/>
        <v>193.93136005280235</v>
      </c>
      <c r="T1895" s="111"/>
      <c r="U1895" s="32">
        <f t="shared" si="479"/>
        <v>0</v>
      </c>
      <c r="V1895" s="280">
        <v>13</v>
      </c>
      <c r="W1895" s="133" t="s">
        <v>249</v>
      </c>
      <c r="X1895" s="215"/>
      <c r="Y1895" s="294">
        <v>46419</v>
      </c>
      <c r="Z1895" s="177"/>
    </row>
    <row r="1896" spans="1:26" s="46" customFormat="1" ht="12.75" customHeight="1">
      <c r="A1896" s="309" t="s">
        <v>2809</v>
      </c>
      <c r="B1896" s="314">
        <v>81029947</v>
      </c>
      <c r="C1896" s="314">
        <v>768914</v>
      </c>
      <c r="D1896" s="351">
        <v>5902232611335</v>
      </c>
      <c r="E1896" s="342">
        <v>5902232611335</v>
      </c>
      <c r="F1896" s="352">
        <v>2106909200</v>
      </c>
      <c r="G1896" s="91" t="s">
        <v>923</v>
      </c>
      <c r="H1896" s="79" t="s">
        <v>158</v>
      </c>
      <c r="I1896" s="250" t="s">
        <v>934</v>
      </c>
      <c r="J1896" s="104" t="s">
        <v>595</v>
      </c>
      <c r="K1896" s="5" t="s">
        <v>933</v>
      </c>
      <c r="L1896" s="15">
        <v>24</v>
      </c>
      <c r="M1896" s="206">
        <v>7.6230880523900275</v>
      </c>
      <c r="N1896" s="73"/>
      <c r="O1896" s="197">
        <f t="shared" si="478"/>
        <v>323.21893342133717</v>
      </c>
      <c r="P1896" s="174">
        <v>1.6</v>
      </c>
      <c r="Q1896" s="174">
        <f t="shared" si="486"/>
        <v>9.7575527070592365</v>
      </c>
      <c r="R1896" s="173">
        <f t="shared" si="484"/>
        <v>517.15029347413952</v>
      </c>
      <c r="S1896" s="173">
        <f t="shared" si="490"/>
        <v>193.93136005280235</v>
      </c>
      <c r="T1896" s="111"/>
      <c r="U1896" s="32">
        <f t="shared" si="479"/>
        <v>0</v>
      </c>
      <c r="V1896" s="280">
        <v>14</v>
      </c>
      <c r="W1896" s="136" t="s">
        <v>251</v>
      </c>
      <c r="X1896" s="215"/>
      <c r="Y1896" s="294">
        <v>46569</v>
      </c>
      <c r="Z1896" s="151"/>
    </row>
    <row r="1897" spans="1:26" s="46" customFormat="1" ht="12.75" customHeight="1">
      <c r="A1897" s="309" t="s">
        <v>2810</v>
      </c>
      <c r="B1897" s="314">
        <v>81029948</v>
      </c>
      <c r="C1897" s="314">
        <v>768917</v>
      </c>
      <c r="D1897" s="351">
        <v>5902232619997</v>
      </c>
      <c r="E1897" s="342">
        <v>5902232619997</v>
      </c>
      <c r="F1897" s="318">
        <v>2106909200</v>
      </c>
      <c r="G1897" s="91" t="s">
        <v>923</v>
      </c>
      <c r="H1897" s="79" t="s">
        <v>158</v>
      </c>
      <c r="I1897" s="250" t="s">
        <v>934</v>
      </c>
      <c r="J1897" s="104" t="s">
        <v>580</v>
      </c>
      <c r="K1897" s="5" t="s">
        <v>932</v>
      </c>
      <c r="L1897" s="15">
        <v>12</v>
      </c>
      <c r="M1897" s="206">
        <v>15.252021785773229</v>
      </c>
      <c r="N1897" s="73"/>
      <c r="O1897" s="197">
        <f t="shared" si="478"/>
        <v>646.68572371678499</v>
      </c>
      <c r="P1897" s="174">
        <v>1.35</v>
      </c>
      <c r="Q1897" s="174">
        <f t="shared" si="486"/>
        <v>16.472183528635089</v>
      </c>
      <c r="R1897" s="173">
        <f t="shared" si="484"/>
        <v>873.02572701765973</v>
      </c>
      <c r="S1897" s="173">
        <f t="shared" si="490"/>
        <v>226.34000330087474</v>
      </c>
      <c r="T1897" s="111"/>
      <c r="U1897" s="32">
        <f t="shared" si="479"/>
        <v>0</v>
      </c>
      <c r="V1897" s="280">
        <v>8</v>
      </c>
      <c r="W1897" s="133" t="s">
        <v>249</v>
      </c>
      <c r="X1897" s="215"/>
      <c r="Y1897" s="294">
        <v>46447</v>
      </c>
      <c r="Z1897" s="151"/>
    </row>
    <row r="1898" spans="1:26" s="46" customFormat="1" ht="12.75" customHeight="1">
      <c r="A1898" s="309" t="s">
        <v>2811</v>
      </c>
      <c r="B1898" s="314"/>
      <c r="C1898" s="314">
        <v>768915</v>
      </c>
      <c r="D1898" s="351">
        <v>5902232618495</v>
      </c>
      <c r="E1898" s="342">
        <v>5902232618495</v>
      </c>
      <c r="F1898" s="352">
        <v>2106909200</v>
      </c>
      <c r="G1898" s="91" t="s">
        <v>923</v>
      </c>
      <c r="H1898" s="327" t="s">
        <v>158</v>
      </c>
      <c r="I1898" s="252" t="s">
        <v>1057</v>
      </c>
      <c r="J1898" s="144" t="s">
        <v>580</v>
      </c>
      <c r="K1898" s="147" t="s">
        <v>1028</v>
      </c>
      <c r="L1898" s="15">
        <v>12</v>
      </c>
      <c r="M1898" s="206">
        <v>15.252021785773229</v>
      </c>
      <c r="N1898" s="73"/>
      <c r="O1898" s="197">
        <f t="shared" si="478"/>
        <v>646.68572371678499</v>
      </c>
      <c r="P1898" s="174">
        <v>1.35</v>
      </c>
      <c r="Q1898" s="174">
        <f t="shared" si="486"/>
        <v>16.472183528635089</v>
      </c>
      <c r="R1898" s="173">
        <f t="shared" si="484"/>
        <v>873.02572701765973</v>
      </c>
      <c r="S1898" s="173">
        <f t="shared" si="490"/>
        <v>226.34000330087474</v>
      </c>
      <c r="T1898" s="111"/>
      <c r="U1898" s="32">
        <f t="shared" si="479"/>
        <v>0</v>
      </c>
      <c r="V1898" s="280">
        <v>8</v>
      </c>
      <c r="W1898" s="137"/>
      <c r="X1898" s="215"/>
      <c r="Y1898" s="20">
        <v>47088</v>
      </c>
      <c r="Z1898" s="151"/>
    </row>
    <row r="1899" spans="1:26" s="46" customFormat="1" ht="12.75" customHeight="1">
      <c r="A1899" s="309" t="s">
        <v>2812</v>
      </c>
      <c r="B1899" s="314">
        <v>81029949</v>
      </c>
      <c r="C1899" s="314">
        <v>768916</v>
      </c>
      <c r="D1899" s="278">
        <v>5902232619980</v>
      </c>
      <c r="E1899" s="278">
        <v>5902232619980</v>
      </c>
      <c r="F1899" s="352">
        <v>2106909200</v>
      </c>
      <c r="G1899" s="91" t="s">
        <v>923</v>
      </c>
      <c r="H1899" s="79" t="s">
        <v>158</v>
      </c>
      <c r="I1899" s="250" t="s">
        <v>934</v>
      </c>
      <c r="J1899" s="104" t="s">
        <v>580</v>
      </c>
      <c r="K1899" s="5" t="s">
        <v>933</v>
      </c>
      <c r="L1899" s="15">
        <v>12</v>
      </c>
      <c r="M1899" s="206">
        <v>15.252021785773229</v>
      </c>
      <c r="N1899" s="73"/>
      <c r="O1899" s="197">
        <f t="shared" si="478"/>
        <v>646.68572371678499</v>
      </c>
      <c r="P1899" s="174">
        <v>1.35</v>
      </c>
      <c r="Q1899" s="174">
        <f t="shared" si="486"/>
        <v>16.472183528635089</v>
      </c>
      <c r="R1899" s="173">
        <f t="shared" si="484"/>
        <v>873.02572701765973</v>
      </c>
      <c r="S1899" s="173">
        <f t="shared" si="490"/>
        <v>226.34000330087474</v>
      </c>
      <c r="T1899" s="111"/>
      <c r="U1899" s="32">
        <f t="shared" si="479"/>
        <v>0</v>
      </c>
      <c r="V1899" s="280">
        <v>9</v>
      </c>
      <c r="W1899" s="133" t="s">
        <v>249</v>
      </c>
      <c r="X1899" s="215"/>
      <c r="Y1899" s="20">
        <v>46661</v>
      </c>
      <c r="Z1899" s="151"/>
    </row>
    <row r="1900" spans="1:26" s="46" customFormat="1" ht="12.75" customHeight="1">
      <c r="A1900" s="309" t="s">
        <v>2813</v>
      </c>
      <c r="B1900" s="314"/>
      <c r="C1900" s="314">
        <v>768927</v>
      </c>
      <c r="D1900" s="351">
        <v>5902232610192</v>
      </c>
      <c r="E1900" s="342">
        <v>5902232610192</v>
      </c>
      <c r="F1900" s="318">
        <v>2106909200</v>
      </c>
      <c r="G1900" s="91" t="s">
        <v>923</v>
      </c>
      <c r="H1900" s="327" t="s">
        <v>158</v>
      </c>
      <c r="I1900" s="252" t="s">
        <v>1286</v>
      </c>
      <c r="J1900" s="144" t="s">
        <v>1029</v>
      </c>
      <c r="K1900" s="147" t="s">
        <v>94</v>
      </c>
      <c r="L1900" s="15">
        <v>24</v>
      </c>
      <c r="M1900" s="206">
        <v>7.191681795675855</v>
      </c>
      <c r="N1900" s="73"/>
      <c r="O1900" s="197">
        <f t="shared" si="478"/>
        <v>304.92730813665628</v>
      </c>
      <c r="P1900" s="174">
        <v>1.6</v>
      </c>
      <c r="Q1900" s="174">
        <f t="shared" si="486"/>
        <v>9.2053526984650951</v>
      </c>
      <c r="R1900" s="173">
        <f t="shared" si="484"/>
        <v>487.88369301865004</v>
      </c>
      <c r="S1900" s="173">
        <f t="shared" ref="S1900:S1928" si="491">R1900-O1900</f>
        <v>182.95638488199376</v>
      </c>
      <c r="T1900" s="111"/>
      <c r="U1900" s="32">
        <f t="shared" si="479"/>
        <v>0</v>
      </c>
      <c r="V1900" s="280"/>
      <c r="W1900" s="133" t="s">
        <v>249</v>
      </c>
      <c r="X1900" s="215"/>
      <c r="Y1900" s="294"/>
      <c r="Z1900" s="151"/>
    </row>
    <row r="1901" spans="1:26" s="46" customFormat="1" ht="12.75" customHeight="1">
      <c r="A1901" s="309" t="s">
        <v>2814</v>
      </c>
      <c r="B1901" s="314"/>
      <c r="C1901" s="314">
        <v>768929</v>
      </c>
      <c r="D1901" s="351">
        <v>5902232610208</v>
      </c>
      <c r="E1901" s="342">
        <v>5902232610208</v>
      </c>
      <c r="F1901" s="318">
        <v>2106909200</v>
      </c>
      <c r="G1901" s="91" t="s">
        <v>923</v>
      </c>
      <c r="H1901" s="327" t="s">
        <v>158</v>
      </c>
      <c r="I1901" s="252" t="s">
        <v>1286</v>
      </c>
      <c r="J1901" s="144" t="s">
        <v>595</v>
      </c>
      <c r="K1901" s="147" t="s">
        <v>1028</v>
      </c>
      <c r="L1901" s="15">
        <v>24</v>
      </c>
      <c r="M1901" s="206">
        <v>7.191681795675855</v>
      </c>
      <c r="N1901" s="73"/>
      <c r="O1901" s="197">
        <f t="shared" si="478"/>
        <v>304.92730813665628</v>
      </c>
      <c r="P1901" s="174">
        <v>1.6</v>
      </c>
      <c r="Q1901" s="174">
        <f t="shared" si="486"/>
        <v>9.2053526984650951</v>
      </c>
      <c r="R1901" s="173">
        <f t="shared" si="484"/>
        <v>487.88369301865004</v>
      </c>
      <c r="S1901" s="173">
        <f>R1901-O1901</f>
        <v>182.95638488199376</v>
      </c>
      <c r="T1901" s="111"/>
      <c r="U1901" s="32">
        <f t="shared" si="479"/>
        <v>0</v>
      </c>
      <c r="V1901" s="280">
        <v>4</v>
      </c>
      <c r="W1901" s="137"/>
      <c r="X1901" s="215"/>
      <c r="Y1901" s="20">
        <v>46784</v>
      </c>
      <c r="Z1901" s="151"/>
    </row>
    <row r="1902" spans="1:26" s="46" customFormat="1" ht="12.75" customHeight="1">
      <c r="A1902" s="309" t="s">
        <v>2815</v>
      </c>
      <c r="B1902" s="314"/>
      <c r="C1902" s="314">
        <v>768928</v>
      </c>
      <c r="D1902" s="351">
        <v>5902232610185</v>
      </c>
      <c r="E1902" s="342">
        <v>5902232610185</v>
      </c>
      <c r="F1902" s="318">
        <v>2106909200</v>
      </c>
      <c r="G1902" s="91" t="s">
        <v>923</v>
      </c>
      <c r="H1902" s="327" t="s">
        <v>158</v>
      </c>
      <c r="I1902" s="252" t="s">
        <v>1286</v>
      </c>
      <c r="J1902" s="144" t="s">
        <v>595</v>
      </c>
      <c r="K1902" s="147" t="s">
        <v>78</v>
      </c>
      <c r="L1902" s="15">
        <v>24</v>
      </c>
      <c r="M1902" s="206">
        <v>7.191681795675855</v>
      </c>
      <c r="N1902" s="289"/>
      <c r="O1902" s="197">
        <f t="shared" si="478"/>
        <v>304.92730813665628</v>
      </c>
      <c r="P1902" s="174">
        <v>1.6</v>
      </c>
      <c r="Q1902" s="174">
        <f t="shared" si="486"/>
        <v>9.2053526984650951</v>
      </c>
      <c r="R1902" s="173">
        <f t="shared" si="484"/>
        <v>487.88369301865004</v>
      </c>
      <c r="S1902" s="173">
        <f t="shared" si="491"/>
        <v>182.95638488199376</v>
      </c>
      <c r="T1902" s="111"/>
      <c r="U1902" s="32">
        <f t="shared" si="479"/>
        <v>0</v>
      </c>
      <c r="V1902" s="280">
        <v>18</v>
      </c>
      <c r="W1902" s="133" t="s">
        <v>249</v>
      </c>
      <c r="X1902" s="215"/>
      <c r="Y1902" s="20">
        <v>47058</v>
      </c>
      <c r="Z1902" s="151"/>
    </row>
    <row r="1903" spans="1:26" s="46" customFormat="1" ht="12.75" customHeight="1">
      <c r="A1903" s="309" t="s">
        <v>2816</v>
      </c>
      <c r="B1903" s="314"/>
      <c r="C1903" s="314">
        <v>867106</v>
      </c>
      <c r="D1903" s="351">
        <v>5902232611366</v>
      </c>
      <c r="E1903" s="342">
        <v>5902232611366</v>
      </c>
      <c r="F1903" s="318">
        <v>2106909200</v>
      </c>
      <c r="G1903" s="91" t="s">
        <v>923</v>
      </c>
      <c r="H1903" s="327" t="s">
        <v>158</v>
      </c>
      <c r="I1903" s="252" t="s">
        <v>1286</v>
      </c>
      <c r="J1903" s="144" t="s">
        <v>580</v>
      </c>
      <c r="K1903" s="147" t="s">
        <v>94</v>
      </c>
      <c r="L1903" s="15">
        <v>12</v>
      </c>
      <c r="M1903" s="206">
        <v>14.140947351048027</v>
      </c>
      <c r="N1903" s="73"/>
      <c r="O1903" s="197">
        <f t="shared" si="478"/>
        <v>599.57616768443631</v>
      </c>
      <c r="P1903" s="174">
        <v>1.35</v>
      </c>
      <c r="Q1903" s="174">
        <f t="shared" si="486"/>
        <v>15.272223139131871</v>
      </c>
      <c r="R1903" s="173">
        <f t="shared" si="484"/>
        <v>809.42782637398921</v>
      </c>
      <c r="S1903" s="173">
        <f t="shared" si="491"/>
        <v>209.85165868955289</v>
      </c>
      <c r="T1903" s="111"/>
      <c r="U1903" s="32">
        <f t="shared" si="479"/>
        <v>0</v>
      </c>
      <c r="V1903" s="280">
        <v>4</v>
      </c>
      <c r="W1903" s="137"/>
      <c r="X1903" s="215"/>
      <c r="Y1903" s="294">
        <v>46661</v>
      </c>
      <c r="Z1903" s="151"/>
    </row>
    <row r="1904" spans="1:26" s="46" customFormat="1" ht="12.75" customHeight="1">
      <c r="A1904" s="309" t="s">
        <v>2817</v>
      </c>
      <c r="B1904" s="314"/>
      <c r="C1904" s="314">
        <v>867105</v>
      </c>
      <c r="D1904" s="351">
        <v>5902232611359</v>
      </c>
      <c r="E1904" s="342">
        <v>5902232611359</v>
      </c>
      <c r="F1904" s="318">
        <v>2106909200</v>
      </c>
      <c r="G1904" s="91" t="s">
        <v>923</v>
      </c>
      <c r="H1904" s="327" t="s">
        <v>158</v>
      </c>
      <c r="I1904" s="252" t="s">
        <v>1286</v>
      </c>
      <c r="J1904" s="144" t="s">
        <v>580</v>
      </c>
      <c r="K1904" s="147" t="s">
        <v>1028</v>
      </c>
      <c r="L1904" s="15">
        <v>12</v>
      </c>
      <c r="M1904" s="206">
        <v>14.140947351048027</v>
      </c>
      <c r="N1904" s="73"/>
      <c r="O1904" s="197">
        <f t="shared" si="478"/>
        <v>599.57616768443631</v>
      </c>
      <c r="P1904" s="174">
        <v>1.35</v>
      </c>
      <c r="Q1904" s="174">
        <f t="shared" si="486"/>
        <v>15.272223139131871</v>
      </c>
      <c r="R1904" s="173">
        <f t="shared" si="484"/>
        <v>809.42782637398921</v>
      </c>
      <c r="S1904" s="173">
        <f>R1904-O1904</f>
        <v>209.85165868955289</v>
      </c>
      <c r="T1904" s="111"/>
      <c r="U1904" s="32">
        <f t="shared" si="479"/>
        <v>0</v>
      </c>
      <c r="V1904" s="280">
        <v>11</v>
      </c>
      <c r="W1904" s="137"/>
      <c r="X1904" s="215"/>
      <c r="Y1904" s="20">
        <v>47027</v>
      </c>
      <c r="Z1904" s="151"/>
    </row>
    <row r="1905" spans="1:26" s="46" customFormat="1" ht="12.75" customHeight="1">
      <c r="A1905" s="309" t="s">
        <v>2818</v>
      </c>
      <c r="B1905" s="314"/>
      <c r="C1905" s="314">
        <v>867107</v>
      </c>
      <c r="D1905" s="351">
        <v>5902232611373</v>
      </c>
      <c r="E1905" s="342">
        <v>5902232611373</v>
      </c>
      <c r="F1905" s="318">
        <v>2106909200</v>
      </c>
      <c r="G1905" s="91" t="s">
        <v>923</v>
      </c>
      <c r="H1905" s="327" t="s">
        <v>158</v>
      </c>
      <c r="I1905" s="252" t="s">
        <v>1286</v>
      </c>
      <c r="J1905" s="144" t="s">
        <v>580</v>
      </c>
      <c r="K1905" s="147" t="s">
        <v>78</v>
      </c>
      <c r="L1905" s="15">
        <v>12</v>
      </c>
      <c r="M1905" s="206">
        <v>14.140947351048027</v>
      </c>
      <c r="N1905" s="73"/>
      <c r="O1905" s="197">
        <f t="shared" si="478"/>
        <v>599.57616768443631</v>
      </c>
      <c r="P1905" s="174">
        <v>1.35</v>
      </c>
      <c r="Q1905" s="174">
        <f t="shared" si="486"/>
        <v>15.272223139131871</v>
      </c>
      <c r="R1905" s="173">
        <f t="shared" si="484"/>
        <v>809.42782637398921</v>
      </c>
      <c r="S1905" s="173">
        <f t="shared" si="491"/>
        <v>209.85165868955289</v>
      </c>
      <c r="T1905" s="111"/>
      <c r="U1905" s="32">
        <f t="shared" si="479"/>
        <v>0</v>
      </c>
      <c r="V1905" s="280">
        <v>12</v>
      </c>
      <c r="W1905" s="133" t="s">
        <v>249</v>
      </c>
      <c r="X1905" s="215"/>
      <c r="Y1905" s="20">
        <v>47150</v>
      </c>
      <c r="Z1905" s="151"/>
    </row>
    <row r="1906" spans="1:26" s="46" customFormat="1" ht="12.75" customHeight="1">
      <c r="A1906" s="309" t="s">
        <v>2819</v>
      </c>
      <c r="B1906" s="314"/>
      <c r="C1906" s="314">
        <v>768930</v>
      </c>
      <c r="D1906" s="351">
        <v>5903246228250</v>
      </c>
      <c r="E1906" s="342">
        <v>5903246228250</v>
      </c>
      <c r="F1906" s="318">
        <v>2106909200</v>
      </c>
      <c r="G1906" s="91" t="s">
        <v>923</v>
      </c>
      <c r="H1906" s="327" t="s">
        <v>158</v>
      </c>
      <c r="I1906" s="252" t="s">
        <v>1030</v>
      </c>
      <c r="J1906" s="144" t="s">
        <v>739</v>
      </c>
      <c r="K1906" s="147" t="s">
        <v>1031</v>
      </c>
      <c r="L1906" s="15">
        <v>12</v>
      </c>
      <c r="M1906" s="206">
        <v>13.589983166421327</v>
      </c>
      <c r="N1906" s="73"/>
      <c r="O1906" s="197">
        <f t="shared" si="478"/>
        <v>576.21528625626422</v>
      </c>
      <c r="P1906" s="174">
        <v>1.35</v>
      </c>
      <c r="Q1906" s="174">
        <f t="shared" si="486"/>
        <v>14.677181819735035</v>
      </c>
      <c r="R1906" s="173">
        <f t="shared" si="484"/>
        <v>777.89063644595683</v>
      </c>
      <c r="S1906" s="173">
        <f t="shared" si="491"/>
        <v>201.67535018969261</v>
      </c>
      <c r="T1906" s="111"/>
      <c r="U1906" s="32">
        <f t="shared" si="479"/>
        <v>0</v>
      </c>
      <c r="V1906" s="280">
        <v>3</v>
      </c>
      <c r="W1906" s="137"/>
      <c r="X1906" s="215"/>
      <c r="Y1906" s="294">
        <v>46569</v>
      </c>
      <c r="Z1906" s="151"/>
    </row>
    <row r="1907" spans="1:26" s="46" customFormat="1" ht="12.75" customHeight="1">
      <c r="A1907" s="309" t="s">
        <v>2820</v>
      </c>
      <c r="B1907" s="314"/>
      <c r="C1907" s="314">
        <v>768935</v>
      </c>
      <c r="D1907" s="351">
        <v>5903246227505</v>
      </c>
      <c r="E1907" s="351">
        <v>5903246227505</v>
      </c>
      <c r="F1907" s="352">
        <v>2106909200</v>
      </c>
      <c r="G1907" s="91" t="s">
        <v>923</v>
      </c>
      <c r="H1907" s="79" t="s">
        <v>158</v>
      </c>
      <c r="I1907" s="250" t="s">
        <v>931</v>
      </c>
      <c r="J1907" s="104" t="s">
        <v>595</v>
      </c>
      <c r="K1907" s="5" t="s">
        <v>1035</v>
      </c>
      <c r="L1907" s="15">
        <v>24</v>
      </c>
      <c r="M1907" s="206">
        <v>9.2320184848984983</v>
      </c>
      <c r="N1907" s="73"/>
      <c r="O1907" s="197">
        <f t="shared" si="478"/>
        <v>391.43758375969634</v>
      </c>
      <c r="P1907" s="174">
        <v>1.5</v>
      </c>
      <c r="Q1907" s="174">
        <f>M1907*0.8*P1907</f>
        <v>11.078422181878199</v>
      </c>
      <c r="R1907" s="173">
        <f t="shared" si="484"/>
        <v>587.15637563954454</v>
      </c>
      <c r="S1907" s="173">
        <f>R1907-O1907</f>
        <v>195.7187918798482</v>
      </c>
      <c r="T1907" s="111"/>
      <c r="U1907" s="32">
        <f t="shared" si="479"/>
        <v>0</v>
      </c>
      <c r="V1907" s="280">
        <v>9</v>
      </c>
      <c r="W1907" s="137"/>
      <c r="X1907" s="215"/>
      <c r="Y1907" s="294">
        <v>46661</v>
      </c>
      <c r="Z1907" s="151"/>
    </row>
    <row r="1908" spans="1:26" s="46" customFormat="1" ht="12.75" customHeight="1">
      <c r="A1908" s="309" t="s">
        <v>2821</v>
      </c>
      <c r="B1908" s="314">
        <v>81029943</v>
      </c>
      <c r="C1908" s="314">
        <v>768933</v>
      </c>
      <c r="D1908" s="351">
        <v>5902232611571</v>
      </c>
      <c r="E1908" s="342">
        <v>5902232611571</v>
      </c>
      <c r="F1908" s="352">
        <v>2106909200</v>
      </c>
      <c r="G1908" s="91" t="s">
        <v>923</v>
      </c>
      <c r="H1908" s="79" t="s">
        <v>158</v>
      </c>
      <c r="I1908" s="250" t="s">
        <v>931</v>
      </c>
      <c r="J1908" s="104" t="s">
        <v>595</v>
      </c>
      <c r="K1908" s="5" t="s">
        <v>932</v>
      </c>
      <c r="L1908" s="15">
        <v>24</v>
      </c>
      <c r="M1908" s="206">
        <v>9.2320184848984983</v>
      </c>
      <c r="N1908" s="73"/>
      <c r="O1908" s="197">
        <f t="shared" si="478"/>
        <v>391.43758375969634</v>
      </c>
      <c r="P1908" s="174">
        <v>1.5</v>
      </c>
      <c r="Q1908" s="174">
        <f t="shared" si="486"/>
        <v>11.078422181878199</v>
      </c>
      <c r="R1908" s="173">
        <f t="shared" si="484"/>
        <v>587.15637563954454</v>
      </c>
      <c r="S1908" s="173">
        <f t="shared" ref="S1908:S1918" si="492">R1908-O1908</f>
        <v>195.7187918798482</v>
      </c>
      <c r="T1908" s="111"/>
      <c r="U1908" s="32">
        <f t="shared" si="479"/>
        <v>0</v>
      </c>
      <c r="V1908" s="280">
        <v>9</v>
      </c>
      <c r="W1908" s="133" t="s">
        <v>249</v>
      </c>
      <c r="X1908" s="215"/>
      <c r="Y1908" s="294">
        <v>46419</v>
      </c>
      <c r="Z1908" s="151"/>
    </row>
    <row r="1909" spans="1:26" s="46" customFormat="1" ht="12.75" customHeight="1">
      <c r="A1909" s="309" t="s">
        <v>2822</v>
      </c>
      <c r="B1909" s="314"/>
      <c r="C1909" s="314">
        <v>768932</v>
      </c>
      <c r="D1909" s="351">
        <v>5902232610215</v>
      </c>
      <c r="E1909" s="342">
        <v>5902232610215</v>
      </c>
      <c r="F1909" s="318">
        <v>2106909200</v>
      </c>
      <c r="G1909" s="91" t="s">
        <v>923</v>
      </c>
      <c r="H1909" s="327" t="s">
        <v>158</v>
      </c>
      <c r="I1909" s="252" t="s">
        <v>931</v>
      </c>
      <c r="J1909" s="144" t="s">
        <v>595</v>
      </c>
      <c r="K1909" s="147" t="s">
        <v>1028</v>
      </c>
      <c r="L1909" s="15">
        <v>24</v>
      </c>
      <c r="M1909" s="206">
        <v>9.2320184848984983</v>
      </c>
      <c r="N1909" s="289"/>
      <c r="O1909" s="197">
        <f t="shared" si="478"/>
        <v>391.43758375969634</v>
      </c>
      <c r="P1909" s="174">
        <v>1.5</v>
      </c>
      <c r="Q1909" s="174">
        <f t="shared" si="486"/>
        <v>11.078422181878199</v>
      </c>
      <c r="R1909" s="173">
        <f t="shared" si="484"/>
        <v>587.15637563954454</v>
      </c>
      <c r="S1909" s="173">
        <f t="shared" si="492"/>
        <v>195.7187918798482</v>
      </c>
      <c r="T1909" s="111"/>
      <c r="U1909" s="32">
        <f t="shared" si="479"/>
        <v>0</v>
      </c>
      <c r="V1909" s="280"/>
      <c r="W1909" s="137"/>
      <c r="X1909" s="215"/>
      <c r="Y1909" s="20"/>
      <c r="Z1909" s="151"/>
    </row>
    <row r="1910" spans="1:26" s="46" customFormat="1" ht="12.75" customHeight="1">
      <c r="A1910" s="309" t="s">
        <v>2823</v>
      </c>
      <c r="B1910" s="314">
        <v>81029944</v>
      </c>
      <c r="C1910" s="314">
        <v>768934</v>
      </c>
      <c r="D1910" s="351">
        <v>5902232611588</v>
      </c>
      <c r="E1910" s="342">
        <v>5902232611588</v>
      </c>
      <c r="F1910" s="352">
        <v>2106909200</v>
      </c>
      <c r="G1910" s="91" t="s">
        <v>923</v>
      </c>
      <c r="H1910" s="79" t="s">
        <v>158</v>
      </c>
      <c r="I1910" s="250" t="s">
        <v>931</v>
      </c>
      <c r="J1910" s="104" t="s">
        <v>595</v>
      </c>
      <c r="K1910" s="5" t="s">
        <v>933</v>
      </c>
      <c r="L1910" s="15">
        <v>24</v>
      </c>
      <c r="M1910" s="206">
        <v>9.2320184848984983</v>
      </c>
      <c r="N1910" s="73"/>
      <c r="O1910" s="197">
        <f t="shared" si="478"/>
        <v>391.43758375969634</v>
      </c>
      <c r="P1910" s="174">
        <v>1.5</v>
      </c>
      <c r="Q1910" s="174">
        <f t="shared" si="486"/>
        <v>11.078422181878199</v>
      </c>
      <c r="R1910" s="173">
        <f t="shared" si="484"/>
        <v>587.15637563954454</v>
      </c>
      <c r="S1910" s="173">
        <f t="shared" si="492"/>
        <v>195.7187918798482</v>
      </c>
      <c r="T1910" s="111"/>
      <c r="U1910" s="32">
        <f t="shared" si="479"/>
        <v>0</v>
      </c>
      <c r="V1910" s="280">
        <v>2</v>
      </c>
      <c r="W1910" s="136" t="s">
        <v>251</v>
      </c>
      <c r="X1910" s="215"/>
      <c r="Y1910" s="294">
        <v>46478</v>
      </c>
      <c r="Z1910" s="151"/>
    </row>
    <row r="1911" spans="1:26" s="46" customFormat="1" ht="12.75" customHeight="1">
      <c r="A1911" s="309" t="s">
        <v>2824</v>
      </c>
      <c r="B1911" s="314"/>
      <c r="C1911" s="314">
        <v>768936</v>
      </c>
      <c r="D1911" s="278">
        <v>5903246227482</v>
      </c>
      <c r="E1911" s="278">
        <v>5903246227482</v>
      </c>
      <c r="F1911" s="352">
        <v>2106909200</v>
      </c>
      <c r="G1911" s="91" t="s">
        <v>923</v>
      </c>
      <c r="H1911" s="81" t="s">
        <v>158</v>
      </c>
      <c r="I1911" s="250" t="s">
        <v>931</v>
      </c>
      <c r="J1911" s="107" t="s">
        <v>595</v>
      </c>
      <c r="K1911" s="5" t="s">
        <v>1114</v>
      </c>
      <c r="L1911" s="15">
        <v>24</v>
      </c>
      <c r="M1911" s="206">
        <v>9.2320184848984983</v>
      </c>
      <c r="N1911" s="73"/>
      <c r="O1911" s="197">
        <f t="shared" si="478"/>
        <v>391.43758375969634</v>
      </c>
      <c r="P1911" s="174">
        <v>1.5</v>
      </c>
      <c r="Q1911" s="174">
        <f t="shared" si="486"/>
        <v>11.078422181878199</v>
      </c>
      <c r="R1911" s="173">
        <f t="shared" si="484"/>
        <v>587.15637563954454</v>
      </c>
      <c r="S1911" s="173">
        <f>R1911-O1911</f>
        <v>195.7187918798482</v>
      </c>
      <c r="T1911" s="111"/>
      <c r="U1911" s="32">
        <f t="shared" si="479"/>
        <v>0</v>
      </c>
      <c r="V1911" s="280">
        <v>7</v>
      </c>
      <c r="W1911" s="133" t="s">
        <v>249</v>
      </c>
      <c r="X1911" s="215"/>
      <c r="Y1911" s="20">
        <v>47058</v>
      </c>
      <c r="Z1911" s="151"/>
    </row>
    <row r="1912" spans="1:26" s="46" customFormat="1" ht="12.75" customHeight="1">
      <c r="A1912" s="309" t="s">
        <v>2825</v>
      </c>
      <c r="B1912" s="314">
        <v>81035679</v>
      </c>
      <c r="C1912" s="314">
        <v>867112</v>
      </c>
      <c r="D1912" s="351">
        <v>5902232611854</v>
      </c>
      <c r="E1912" s="342">
        <v>5902232611854</v>
      </c>
      <c r="F1912" s="352">
        <v>2106909200</v>
      </c>
      <c r="G1912" s="91" t="s">
        <v>923</v>
      </c>
      <c r="H1912" s="79" t="s">
        <v>158</v>
      </c>
      <c r="I1912" s="250" t="s">
        <v>931</v>
      </c>
      <c r="J1912" s="104" t="s">
        <v>603</v>
      </c>
      <c r="K1912" s="5" t="s">
        <v>932</v>
      </c>
      <c r="L1912" s="15">
        <v>12</v>
      </c>
      <c r="M1912" s="206">
        <v>16.994379761936486</v>
      </c>
      <c r="N1912" s="73"/>
      <c r="O1912" s="197">
        <f t="shared" si="478"/>
        <v>720.56170190610703</v>
      </c>
      <c r="P1912" s="174">
        <v>1.3</v>
      </c>
      <c r="Q1912" s="174">
        <f t="shared" si="486"/>
        <v>17.674154952413947</v>
      </c>
      <c r="R1912" s="173">
        <f t="shared" si="484"/>
        <v>936.73021247793918</v>
      </c>
      <c r="S1912" s="173">
        <f t="shared" si="492"/>
        <v>216.16851057183214</v>
      </c>
      <c r="T1912" s="111"/>
      <c r="U1912" s="32">
        <f t="shared" si="479"/>
        <v>0</v>
      </c>
      <c r="V1912" s="280">
        <v>15</v>
      </c>
      <c r="W1912" s="134" t="s">
        <v>250</v>
      </c>
      <c r="X1912" s="215"/>
      <c r="Y1912" s="294">
        <v>46508</v>
      </c>
      <c r="Z1912" s="151"/>
    </row>
    <row r="1913" spans="1:26" s="46" customFormat="1" ht="12.75" customHeight="1">
      <c r="A1913" s="309" t="s">
        <v>2826</v>
      </c>
      <c r="B1913" s="314"/>
      <c r="C1913" s="314">
        <v>768937</v>
      </c>
      <c r="D1913" s="351">
        <v>5902232610222</v>
      </c>
      <c r="E1913" s="342">
        <v>5902232610222</v>
      </c>
      <c r="F1913" s="352">
        <v>2106909200</v>
      </c>
      <c r="G1913" s="91" t="s">
        <v>923</v>
      </c>
      <c r="H1913" s="327" t="s">
        <v>158</v>
      </c>
      <c r="I1913" s="252" t="s">
        <v>931</v>
      </c>
      <c r="J1913" s="144" t="s">
        <v>603</v>
      </c>
      <c r="K1913" s="147" t="s">
        <v>1028</v>
      </c>
      <c r="L1913" s="15">
        <v>12</v>
      </c>
      <c r="M1913" s="206">
        <v>16.994379761936486</v>
      </c>
      <c r="N1913" s="73"/>
      <c r="O1913" s="197">
        <f t="shared" si="478"/>
        <v>720.56170190610703</v>
      </c>
      <c r="P1913" s="174">
        <v>1.3</v>
      </c>
      <c r="Q1913" s="174">
        <f t="shared" si="486"/>
        <v>17.674154952413947</v>
      </c>
      <c r="R1913" s="173">
        <f t="shared" si="484"/>
        <v>936.73021247793918</v>
      </c>
      <c r="S1913" s="173">
        <f t="shared" si="492"/>
        <v>216.16851057183214</v>
      </c>
      <c r="T1913" s="111"/>
      <c r="U1913" s="32">
        <f t="shared" si="479"/>
        <v>0</v>
      </c>
      <c r="V1913" s="280">
        <v>18</v>
      </c>
      <c r="W1913" s="133" t="s">
        <v>249</v>
      </c>
      <c r="X1913" s="215"/>
      <c r="Y1913" s="294">
        <v>46508</v>
      </c>
      <c r="Z1913" s="151"/>
    </row>
    <row r="1914" spans="1:26" s="46" customFormat="1" ht="12.75" customHeight="1">
      <c r="A1914" s="309" t="s">
        <v>2827</v>
      </c>
      <c r="B1914" s="314">
        <v>81029945</v>
      </c>
      <c r="C1914" s="314">
        <v>1022235</v>
      </c>
      <c r="D1914" s="351">
        <v>5902232611847</v>
      </c>
      <c r="E1914" s="342">
        <v>5902232611847</v>
      </c>
      <c r="F1914" s="352">
        <v>2106909200</v>
      </c>
      <c r="G1914" s="91" t="s">
        <v>923</v>
      </c>
      <c r="H1914" s="79" t="s">
        <v>158</v>
      </c>
      <c r="I1914" s="250" t="s">
        <v>931</v>
      </c>
      <c r="J1914" s="104" t="s">
        <v>603</v>
      </c>
      <c r="K1914" s="5" t="s">
        <v>933</v>
      </c>
      <c r="L1914" s="15">
        <v>12</v>
      </c>
      <c r="M1914" s="206">
        <v>16.994379761936486</v>
      </c>
      <c r="N1914" s="73"/>
      <c r="O1914" s="197">
        <f t="shared" si="478"/>
        <v>720.56170190610703</v>
      </c>
      <c r="P1914" s="174">
        <v>1.3</v>
      </c>
      <c r="Q1914" s="174">
        <f t="shared" si="486"/>
        <v>17.674154952413947</v>
      </c>
      <c r="R1914" s="173">
        <f t="shared" si="484"/>
        <v>936.73021247793918</v>
      </c>
      <c r="S1914" s="173">
        <f t="shared" si="492"/>
        <v>216.16851057183214</v>
      </c>
      <c r="T1914" s="111"/>
      <c r="U1914" s="32">
        <f t="shared" si="479"/>
        <v>0</v>
      </c>
      <c r="V1914" s="280">
        <v>3</v>
      </c>
      <c r="W1914" s="134" t="s">
        <v>250</v>
      </c>
      <c r="X1914" s="215"/>
      <c r="Y1914" s="294">
        <v>46661</v>
      </c>
      <c r="Z1914" s="151"/>
    </row>
    <row r="1915" spans="1:26" s="46" customFormat="1" ht="12.75" customHeight="1">
      <c r="A1915" s="309" t="s">
        <v>2828</v>
      </c>
      <c r="B1915" s="314"/>
      <c r="C1915" s="314"/>
      <c r="D1915" s="351">
        <v>5902232619355</v>
      </c>
      <c r="E1915" s="351">
        <v>5902232619355</v>
      </c>
      <c r="F1915" s="318">
        <v>2106905900</v>
      </c>
      <c r="G1915" s="91" t="s">
        <v>923</v>
      </c>
      <c r="H1915" s="327" t="s">
        <v>158</v>
      </c>
      <c r="I1915" s="252" t="s">
        <v>1141</v>
      </c>
      <c r="J1915" s="104" t="s">
        <v>881</v>
      </c>
      <c r="K1915" s="5"/>
      <c r="L1915" s="15"/>
      <c r="M1915" s="206">
        <v>1.3544519046544812</v>
      </c>
      <c r="N1915" s="73"/>
      <c r="O1915" s="197">
        <f t="shared" si="478"/>
        <v>57.428760757350005</v>
      </c>
      <c r="P1915" s="174">
        <v>1.5</v>
      </c>
      <c r="Q1915" s="174">
        <f>M1915*0.8*P1915</f>
        <v>1.6253422855853774</v>
      </c>
      <c r="R1915" s="173">
        <f t="shared" si="484"/>
        <v>86.143141136025008</v>
      </c>
      <c r="S1915" s="173">
        <f>R1915-O1915</f>
        <v>28.714380378675003</v>
      </c>
      <c r="T1915" s="111"/>
      <c r="U1915" s="32">
        <f t="shared" si="479"/>
        <v>0</v>
      </c>
      <c r="V1915" s="280">
        <v>32</v>
      </c>
      <c r="W1915" s="134" t="s">
        <v>250</v>
      </c>
      <c r="X1915" s="215"/>
      <c r="Y1915" s="20">
        <v>46419</v>
      </c>
      <c r="Z1915" s="151"/>
    </row>
    <row r="1916" spans="1:26" s="46" customFormat="1" ht="12.75" customHeight="1">
      <c r="A1916" s="309" t="s">
        <v>2829</v>
      </c>
      <c r="B1916" s="314"/>
      <c r="C1916" s="314"/>
      <c r="D1916" s="351">
        <v>5903933911809</v>
      </c>
      <c r="E1916" s="351">
        <v>5903933911809</v>
      </c>
      <c r="F1916" s="352">
        <v>2106909200</v>
      </c>
      <c r="G1916" s="91" t="s">
        <v>923</v>
      </c>
      <c r="H1916" s="79" t="s">
        <v>238</v>
      </c>
      <c r="I1916" s="252" t="s">
        <v>1271</v>
      </c>
      <c r="J1916" s="144" t="s">
        <v>492</v>
      </c>
      <c r="K1916" s="5"/>
      <c r="L1916" s="15"/>
      <c r="M1916" s="206">
        <v>14.864331621769569</v>
      </c>
      <c r="N1916" s="73"/>
      <c r="O1916" s="197">
        <f t="shared" si="478"/>
        <v>630.24766076302978</v>
      </c>
      <c r="P1916" s="174">
        <v>1.35</v>
      </c>
      <c r="Q1916" s="174">
        <f>M1916*0.8*P1916</f>
        <v>16.053478151511136</v>
      </c>
      <c r="R1916" s="173">
        <f t="shared" si="484"/>
        <v>850.83434203009017</v>
      </c>
      <c r="S1916" s="173">
        <f>R1916-O1916</f>
        <v>220.58668126706038</v>
      </c>
      <c r="T1916" s="111"/>
      <c r="U1916" s="32">
        <f t="shared" si="479"/>
        <v>0</v>
      </c>
      <c r="V1916" s="280"/>
      <c r="W1916" s="137"/>
      <c r="X1916" s="215"/>
      <c r="Y1916" s="20"/>
      <c r="Z1916" s="151"/>
    </row>
    <row r="1917" spans="1:26" s="46" customFormat="1" ht="12.75" customHeight="1">
      <c r="A1917" s="309" t="s">
        <v>2830</v>
      </c>
      <c r="B1917" s="314"/>
      <c r="C1917" s="314">
        <v>768965</v>
      </c>
      <c r="D1917" s="351">
        <v>5903246224856</v>
      </c>
      <c r="E1917" s="342">
        <v>5903246224856</v>
      </c>
      <c r="F1917" s="352">
        <v>2106909200</v>
      </c>
      <c r="G1917" s="91" t="s">
        <v>923</v>
      </c>
      <c r="H1917" s="79" t="s">
        <v>238</v>
      </c>
      <c r="I1917" s="252" t="s">
        <v>1033</v>
      </c>
      <c r="J1917" s="144" t="s">
        <v>595</v>
      </c>
      <c r="K1917" s="147" t="s">
        <v>1035</v>
      </c>
      <c r="L1917" s="15">
        <v>24</v>
      </c>
      <c r="M1917" s="206">
        <v>6.060406007592011</v>
      </c>
      <c r="N1917" s="73"/>
      <c r="O1917" s="197">
        <f t="shared" si="478"/>
        <v>256.96121472190129</v>
      </c>
      <c r="P1917" s="174">
        <v>1.6</v>
      </c>
      <c r="Q1917" s="174">
        <f t="shared" si="486"/>
        <v>7.7573196897177752</v>
      </c>
      <c r="R1917" s="173">
        <f t="shared" si="484"/>
        <v>411.13794355504206</v>
      </c>
      <c r="S1917" s="173">
        <f t="shared" si="492"/>
        <v>154.17672883314077</v>
      </c>
      <c r="T1917" s="111"/>
      <c r="U1917" s="32">
        <f t="shared" si="479"/>
        <v>0</v>
      </c>
      <c r="V1917" s="280"/>
      <c r="W1917" s="133" t="s">
        <v>249</v>
      </c>
      <c r="X1917" s="215"/>
      <c r="Y1917" s="294"/>
      <c r="Z1917" s="151"/>
    </row>
    <row r="1918" spans="1:26" s="46" customFormat="1" ht="12.75" customHeight="1">
      <c r="A1918" s="309" t="s">
        <v>2831</v>
      </c>
      <c r="B1918" s="314"/>
      <c r="C1918" s="314">
        <v>768964</v>
      </c>
      <c r="D1918" s="351">
        <v>5903246224917</v>
      </c>
      <c r="E1918" s="342">
        <v>5903246224917</v>
      </c>
      <c r="F1918" s="352">
        <v>2106909200</v>
      </c>
      <c r="G1918" s="91" t="s">
        <v>923</v>
      </c>
      <c r="H1918" s="79" t="s">
        <v>238</v>
      </c>
      <c r="I1918" s="252" t="s">
        <v>1033</v>
      </c>
      <c r="J1918" s="144" t="s">
        <v>595</v>
      </c>
      <c r="K1918" s="147" t="s">
        <v>1034</v>
      </c>
      <c r="L1918" s="15">
        <v>24</v>
      </c>
      <c r="M1918" s="206">
        <v>6.060406007592011</v>
      </c>
      <c r="N1918" s="73"/>
      <c r="O1918" s="197">
        <f t="shared" si="478"/>
        <v>256.96121472190129</v>
      </c>
      <c r="P1918" s="174">
        <v>1.6</v>
      </c>
      <c r="Q1918" s="174">
        <f t="shared" si="486"/>
        <v>7.7573196897177752</v>
      </c>
      <c r="R1918" s="173">
        <f t="shared" si="484"/>
        <v>411.13794355504206</v>
      </c>
      <c r="S1918" s="173">
        <f t="shared" si="492"/>
        <v>154.17672883314077</v>
      </c>
      <c r="T1918" s="111"/>
      <c r="U1918" s="32">
        <f t="shared" si="479"/>
        <v>0</v>
      </c>
      <c r="V1918" s="280"/>
      <c r="W1918" s="133" t="s">
        <v>249</v>
      </c>
      <c r="X1918" s="215"/>
      <c r="Y1918" s="294"/>
      <c r="Z1918" s="151"/>
    </row>
    <row r="1919" spans="1:26" s="46" customFormat="1" ht="12.75" customHeight="1">
      <c r="A1919" s="309" t="s">
        <v>2832</v>
      </c>
      <c r="B1919" s="314"/>
      <c r="C1919" s="314">
        <v>867786</v>
      </c>
      <c r="D1919" s="351">
        <v>5903246224870</v>
      </c>
      <c r="E1919" s="342">
        <v>5903246224870</v>
      </c>
      <c r="F1919" s="318">
        <v>2106909200</v>
      </c>
      <c r="G1919" s="91" t="s">
        <v>923</v>
      </c>
      <c r="H1919" s="79" t="s">
        <v>238</v>
      </c>
      <c r="I1919" s="252" t="s">
        <v>1033</v>
      </c>
      <c r="J1919" s="144" t="s">
        <v>739</v>
      </c>
      <c r="K1919" s="147" t="s">
        <v>1035</v>
      </c>
      <c r="L1919" s="15">
        <v>24</v>
      </c>
      <c r="M1919" s="206">
        <v>13.130879683116024</v>
      </c>
      <c r="N1919" s="73"/>
      <c r="O1919" s="197">
        <f t="shared" si="478"/>
        <v>556.7492985641195</v>
      </c>
      <c r="P1919" s="174">
        <v>1.35</v>
      </c>
      <c r="Q1919" s="174">
        <f t="shared" si="486"/>
        <v>14.181350057765309</v>
      </c>
      <c r="R1919" s="173">
        <f t="shared" si="484"/>
        <v>751.61155306156138</v>
      </c>
      <c r="S1919" s="173">
        <f>R1919-O1919</f>
        <v>194.86225449744188</v>
      </c>
      <c r="T1919" s="111"/>
      <c r="U1919" s="32">
        <f t="shared" si="479"/>
        <v>0</v>
      </c>
      <c r="V1919" s="280">
        <v>1</v>
      </c>
      <c r="W1919" s="133" t="s">
        <v>249</v>
      </c>
      <c r="X1919" s="215"/>
      <c r="Y1919" s="20">
        <v>46997</v>
      </c>
      <c r="Z1919" s="151"/>
    </row>
    <row r="1920" spans="1:26" s="46" customFormat="1" ht="12.75" customHeight="1">
      <c r="A1920" s="309" t="s">
        <v>2833</v>
      </c>
      <c r="B1920" s="314"/>
      <c r="C1920" s="314">
        <v>867787</v>
      </c>
      <c r="D1920" s="351">
        <v>5903246224894</v>
      </c>
      <c r="E1920" s="342">
        <v>5903246224894</v>
      </c>
      <c r="F1920" s="318">
        <v>2106909200</v>
      </c>
      <c r="G1920" s="91" t="s">
        <v>923</v>
      </c>
      <c r="H1920" s="79" t="s">
        <v>238</v>
      </c>
      <c r="I1920" s="252" t="s">
        <v>1033</v>
      </c>
      <c r="J1920" s="144" t="s">
        <v>739</v>
      </c>
      <c r="K1920" s="147" t="s">
        <v>1034</v>
      </c>
      <c r="L1920" s="15">
        <v>24</v>
      </c>
      <c r="M1920" s="206">
        <v>13.130879683116024</v>
      </c>
      <c r="N1920" s="73"/>
      <c r="O1920" s="197">
        <f t="shared" si="478"/>
        <v>556.7492985641195</v>
      </c>
      <c r="P1920" s="174">
        <v>1.35</v>
      </c>
      <c r="Q1920" s="174">
        <f t="shared" si="486"/>
        <v>14.181350057765309</v>
      </c>
      <c r="R1920" s="173">
        <f t="shared" si="484"/>
        <v>751.61155306156138</v>
      </c>
      <c r="S1920" s="173">
        <f>R1920-O1920</f>
        <v>194.86225449744188</v>
      </c>
      <c r="T1920" s="111"/>
      <c r="U1920" s="32">
        <f t="shared" si="479"/>
        <v>0</v>
      </c>
      <c r="V1920" s="280"/>
      <c r="W1920" s="133" t="s">
        <v>249</v>
      </c>
      <c r="X1920" s="215"/>
      <c r="Y1920" s="20"/>
      <c r="Z1920" s="151"/>
    </row>
    <row r="1921" spans="1:26" s="46" customFormat="1" ht="12.75" customHeight="1">
      <c r="A1921" s="309" t="s">
        <v>2834</v>
      </c>
      <c r="B1921" s="314"/>
      <c r="C1921" s="314">
        <v>1024450</v>
      </c>
      <c r="D1921" s="351">
        <v>5903246228397</v>
      </c>
      <c r="E1921" s="342">
        <v>5903246228397</v>
      </c>
      <c r="F1921" s="318">
        <v>2106909200</v>
      </c>
      <c r="G1921" s="91" t="s">
        <v>923</v>
      </c>
      <c r="H1921" s="79" t="s">
        <v>240</v>
      </c>
      <c r="I1921" s="252" t="s">
        <v>1058</v>
      </c>
      <c r="J1921" s="144" t="s">
        <v>1027</v>
      </c>
      <c r="K1921" s="147"/>
      <c r="L1921" s="15">
        <v>12</v>
      </c>
      <c r="M1921" s="206">
        <v>18.800245207837222</v>
      </c>
      <c r="N1921" s="73"/>
      <c r="O1921" s="197">
        <f t="shared" si="478"/>
        <v>797.13039681229827</v>
      </c>
      <c r="P1921" s="174">
        <v>1.3</v>
      </c>
      <c r="Q1921" s="174">
        <f t="shared" si="486"/>
        <v>19.552255016150713</v>
      </c>
      <c r="R1921" s="173">
        <f t="shared" si="484"/>
        <v>1036.2695158559877</v>
      </c>
      <c r="S1921" s="173">
        <f t="shared" si="491"/>
        <v>239.13911904368945</v>
      </c>
      <c r="T1921" s="111"/>
      <c r="U1921" s="32">
        <f t="shared" si="479"/>
        <v>0</v>
      </c>
      <c r="V1921" s="280"/>
      <c r="W1921" s="137"/>
      <c r="X1921" s="215"/>
      <c r="Y1921" s="294"/>
      <c r="Z1921" s="151"/>
    </row>
    <row r="1922" spans="1:26" s="46" customFormat="1" ht="12.75" customHeight="1">
      <c r="A1922" s="309" t="s">
        <v>2835</v>
      </c>
      <c r="B1922" s="314"/>
      <c r="C1922" s="314">
        <v>867265</v>
      </c>
      <c r="D1922" s="351">
        <v>5903933912646</v>
      </c>
      <c r="E1922" s="351">
        <v>5903933912646</v>
      </c>
      <c r="F1922" s="352">
        <v>2106909200</v>
      </c>
      <c r="G1922" s="91" t="s">
        <v>923</v>
      </c>
      <c r="H1922" s="79" t="s">
        <v>240</v>
      </c>
      <c r="I1922" s="252" t="s">
        <v>1272</v>
      </c>
      <c r="J1922" s="104" t="s">
        <v>494</v>
      </c>
      <c r="K1922" s="5"/>
      <c r="L1922" s="15"/>
      <c r="M1922" s="206">
        <v>10.608835877375617</v>
      </c>
      <c r="N1922" s="73"/>
      <c r="O1922" s="197">
        <f t="shared" si="478"/>
        <v>449.81464120072616</v>
      </c>
      <c r="P1922" s="174">
        <v>1.4</v>
      </c>
      <c r="Q1922" s="174">
        <f>M1922*0.8*P1922</f>
        <v>11.881896182660691</v>
      </c>
      <c r="R1922" s="173">
        <f t="shared" si="484"/>
        <v>629.74049768101668</v>
      </c>
      <c r="S1922" s="173">
        <f>R1922-O1922</f>
        <v>179.92585648029052</v>
      </c>
      <c r="T1922" s="111"/>
      <c r="U1922" s="32">
        <f t="shared" si="479"/>
        <v>0</v>
      </c>
      <c r="V1922" s="280">
        <v>17</v>
      </c>
      <c r="W1922" s="137"/>
      <c r="X1922" s="215"/>
      <c r="Y1922" s="20">
        <v>47088</v>
      </c>
      <c r="Z1922" s="151"/>
    </row>
    <row r="1923" spans="1:26" s="46" customFormat="1" ht="12.75" customHeight="1">
      <c r="A1923" s="309" t="s">
        <v>2836</v>
      </c>
      <c r="B1923" s="314"/>
      <c r="C1923" s="314">
        <v>768946</v>
      </c>
      <c r="D1923" s="351">
        <v>5902232611526</v>
      </c>
      <c r="E1923" s="342">
        <v>5902232611526</v>
      </c>
      <c r="F1923" s="318">
        <v>2106909200</v>
      </c>
      <c r="G1923" s="91" t="s">
        <v>923</v>
      </c>
      <c r="H1923" s="79" t="s">
        <v>240</v>
      </c>
      <c r="I1923" s="252" t="s">
        <v>1032</v>
      </c>
      <c r="J1923" s="144" t="s">
        <v>591</v>
      </c>
      <c r="K1923" s="147" t="s">
        <v>94</v>
      </c>
      <c r="L1923" s="15">
        <v>24</v>
      </c>
      <c r="M1923" s="206">
        <v>8.4787877372087017</v>
      </c>
      <c r="N1923" s="73"/>
      <c r="O1923" s="197">
        <f t="shared" si="478"/>
        <v>359.50060005764897</v>
      </c>
      <c r="P1923" s="174">
        <v>1.5</v>
      </c>
      <c r="Q1923" s="174">
        <f t="shared" si="486"/>
        <v>10.174545284650442</v>
      </c>
      <c r="R1923" s="173">
        <f t="shared" si="484"/>
        <v>539.25090008647339</v>
      </c>
      <c r="S1923" s="173">
        <f t="shared" si="491"/>
        <v>179.75030002882443</v>
      </c>
      <c r="T1923" s="111"/>
      <c r="U1923" s="32">
        <f t="shared" si="479"/>
        <v>0</v>
      </c>
      <c r="V1923" s="280">
        <v>1</v>
      </c>
      <c r="W1923" s="133" t="s">
        <v>249</v>
      </c>
      <c r="X1923" s="215"/>
      <c r="Y1923" s="20">
        <v>47119</v>
      </c>
      <c r="Z1923" s="151"/>
    </row>
    <row r="1924" spans="1:26" s="46" customFormat="1" ht="12.75" customHeight="1">
      <c r="A1924" s="309" t="s">
        <v>2837</v>
      </c>
      <c r="B1924" s="314"/>
      <c r="C1924" s="314">
        <v>768945</v>
      </c>
      <c r="D1924" s="351">
        <v>5902232610239</v>
      </c>
      <c r="E1924" s="342">
        <v>5902232610239</v>
      </c>
      <c r="F1924" s="352">
        <v>2106909200</v>
      </c>
      <c r="G1924" s="91" t="s">
        <v>923</v>
      </c>
      <c r="H1924" s="79" t="s">
        <v>240</v>
      </c>
      <c r="I1924" s="252" t="s">
        <v>939</v>
      </c>
      <c r="J1924" s="144" t="s">
        <v>591</v>
      </c>
      <c r="K1924" s="147" t="s">
        <v>1028</v>
      </c>
      <c r="L1924" s="15">
        <v>24</v>
      </c>
      <c r="M1924" s="206">
        <v>8.5661979200665233</v>
      </c>
      <c r="N1924" s="73"/>
      <c r="O1924" s="197">
        <f t="shared" si="478"/>
        <v>363.20679181082062</v>
      </c>
      <c r="P1924" s="174">
        <v>1.5</v>
      </c>
      <c r="Q1924" s="174">
        <f t="shared" si="486"/>
        <v>10.279437504079828</v>
      </c>
      <c r="R1924" s="173">
        <f t="shared" si="484"/>
        <v>544.81018771623087</v>
      </c>
      <c r="S1924" s="173">
        <f>R1924-O1924</f>
        <v>181.60339590541025</v>
      </c>
      <c r="T1924" s="111"/>
      <c r="U1924" s="32">
        <f t="shared" si="479"/>
        <v>0</v>
      </c>
      <c r="V1924" s="280">
        <v>5</v>
      </c>
      <c r="W1924" s="133" t="s">
        <v>249</v>
      </c>
      <c r="X1924" s="215"/>
      <c r="Y1924" s="20">
        <v>46692</v>
      </c>
      <c r="Z1924" s="151"/>
    </row>
    <row r="1925" spans="1:26" s="46" customFormat="1" ht="12.75" customHeight="1">
      <c r="A1925" s="309" t="s">
        <v>2838</v>
      </c>
      <c r="B1925" s="278">
        <v>81096049</v>
      </c>
      <c r="C1925" s="278">
        <v>768947</v>
      </c>
      <c r="D1925" s="351">
        <v>5902232611519</v>
      </c>
      <c r="E1925" s="342">
        <v>5902232611519</v>
      </c>
      <c r="F1925" s="352">
        <v>2106909200</v>
      </c>
      <c r="G1925" s="91" t="s">
        <v>923</v>
      </c>
      <c r="H1925" s="79" t="s">
        <v>240</v>
      </c>
      <c r="I1925" s="252" t="s">
        <v>1032</v>
      </c>
      <c r="J1925" s="144" t="s">
        <v>591</v>
      </c>
      <c r="K1925" s="147" t="s">
        <v>78</v>
      </c>
      <c r="L1925" s="15">
        <v>24</v>
      </c>
      <c r="M1925" s="206">
        <v>8.4787877372087017</v>
      </c>
      <c r="N1925" s="73"/>
      <c r="O1925" s="197">
        <f t="shared" si="478"/>
        <v>359.50060005764897</v>
      </c>
      <c r="P1925" s="174">
        <v>1.5</v>
      </c>
      <c r="Q1925" s="174">
        <f t="shared" si="486"/>
        <v>10.174545284650442</v>
      </c>
      <c r="R1925" s="173">
        <f t="shared" si="484"/>
        <v>539.25090008647339</v>
      </c>
      <c r="S1925" s="173">
        <f t="shared" si="491"/>
        <v>179.75030002882443</v>
      </c>
      <c r="T1925" s="111"/>
      <c r="U1925" s="32">
        <f t="shared" si="479"/>
        <v>0</v>
      </c>
      <c r="V1925" s="280"/>
      <c r="W1925" s="134" t="s">
        <v>250</v>
      </c>
      <c r="X1925" s="215"/>
      <c r="Y1925" s="294"/>
      <c r="Z1925" s="151"/>
    </row>
    <row r="1926" spans="1:26" s="46" customFormat="1" ht="12.75" customHeight="1">
      <c r="A1926" s="309" t="s">
        <v>2839</v>
      </c>
      <c r="B1926" s="314">
        <v>81029953</v>
      </c>
      <c r="C1926" s="314">
        <v>867108</v>
      </c>
      <c r="D1926" s="351">
        <v>5902232611533</v>
      </c>
      <c r="E1926" s="342">
        <v>5902232611533</v>
      </c>
      <c r="F1926" s="352">
        <v>2106909200</v>
      </c>
      <c r="G1926" s="91" t="s">
        <v>923</v>
      </c>
      <c r="H1926" s="79" t="s">
        <v>240</v>
      </c>
      <c r="I1926" s="250" t="s">
        <v>939</v>
      </c>
      <c r="J1926" s="104" t="s">
        <v>603</v>
      </c>
      <c r="K1926" s="5" t="s">
        <v>932</v>
      </c>
      <c r="L1926" s="15">
        <v>12</v>
      </c>
      <c r="M1926" s="206">
        <v>13.130879683116024</v>
      </c>
      <c r="N1926" s="73"/>
      <c r="O1926" s="197">
        <f t="shared" si="478"/>
        <v>556.7492985641195</v>
      </c>
      <c r="P1926" s="174">
        <v>1.35</v>
      </c>
      <c r="Q1926" s="174">
        <f t="shared" si="486"/>
        <v>14.181350057765309</v>
      </c>
      <c r="R1926" s="173">
        <f t="shared" si="484"/>
        <v>751.61155306156138</v>
      </c>
      <c r="S1926" s="173">
        <f>R1926-O1926</f>
        <v>194.86225449744188</v>
      </c>
      <c r="T1926" s="111"/>
      <c r="U1926" s="32">
        <f t="shared" si="479"/>
        <v>0</v>
      </c>
      <c r="V1926" s="280">
        <v>13</v>
      </c>
      <c r="W1926" s="134" t="s">
        <v>250</v>
      </c>
      <c r="X1926" s="215"/>
      <c r="Y1926" s="20">
        <v>47209</v>
      </c>
      <c r="Z1926" s="151"/>
    </row>
    <row r="1927" spans="1:26" s="46" customFormat="1" ht="12.75" customHeight="1">
      <c r="A1927" s="309" t="s">
        <v>2840</v>
      </c>
      <c r="B1927" s="314"/>
      <c r="C1927" s="314">
        <v>867075</v>
      </c>
      <c r="D1927" s="351">
        <v>5902232610246</v>
      </c>
      <c r="E1927" s="342">
        <v>5902232610246</v>
      </c>
      <c r="F1927" s="352">
        <v>2106909200</v>
      </c>
      <c r="G1927" s="91" t="s">
        <v>923</v>
      </c>
      <c r="H1927" s="79" t="s">
        <v>240</v>
      </c>
      <c r="I1927" s="252" t="s">
        <v>1032</v>
      </c>
      <c r="J1927" s="144" t="s">
        <v>603</v>
      </c>
      <c r="K1927" s="147" t="s">
        <v>1028</v>
      </c>
      <c r="L1927" s="15">
        <v>12</v>
      </c>
      <c r="M1927" s="206">
        <v>13.130879683116024</v>
      </c>
      <c r="N1927" s="73"/>
      <c r="O1927" s="197">
        <f t="shared" si="478"/>
        <v>556.7492985641195</v>
      </c>
      <c r="P1927" s="174">
        <v>1.35</v>
      </c>
      <c r="Q1927" s="174">
        <f t="shared" si="486"/>
        <v>14.181350057765309</v>
      </c>
      <c r="R1927" s="173">
        <f t="shared" si="484"/>
        <v>751.61155306156138</v>
      </c>
      <c r="S1927" s="173">
        <f t="shared" si="491"/>
        <v>194.86225449744188</v>
      </c>
      <c r="T1927" s="111"/>
      <c r="U1927" s="32">
        <f t="shared" si="479"/>
        <v>0</v>
      </c>
      <c r="V1927" s="280"/>
      <c r="W1927" s="133" t="s">
        <v>249</v>
      </c>
      <c r="X1927" s="215"/>
      <c r="Y1927" s="20"/>
      <c r="Z1927" s="151"/>
    </row>
    <row r="1928" spans="1:26" s="46" customFormat="1" ht="12.75" customHeight="1">
      <c r="A1928" s="309" t="s">
        <v>2841</v>
      </c>
      <c r="B1928" s="314"/>
      <c r="C1928" s="314">
        <v>867109</v>
      </c>
      <c r="D1928" s="351">
        <v>5902232611540</v>
      </c>
      <c r="E1928" s="342">
        <v>5902232611540</v>
      </c>
      <c r="F1928" s="352">
        <v>2106909200</v>
      </c>
      <c r="G1928" s="91" t="s">
        <v>923</v>
      </c>
      <c r="H1928" s="79" t="s">
        <v>240</v>
      </c>
      <c r="I1928" s="252" t="s">
        <v>1032</v>
      </c>
      <c r="J1928" s="144" t="s">
        <v>603</v>
      </c>
      <c r="K1928" s="147" t="s">
        <v>78</v>
      </c>
      <c r="L1928" s="15">
        <v>12</v>
      </c>
      <c r="M1928" s="206">
        <v>13.130879683116024</v>
      </c>
      <c r="N1928" s="73"/>
      <c r="O1928" s="197">
        <f t="shared" ref="O1928:O1981" si="493">(M1928+M1928*N1928)*$Y$3*(1-$Y$2/100)</f>
        <v>556.7492985641195</v>
      </c>
      <c r="P1928" s="174">
        <v>1.35</v>
      </c>
      <c r="Q1928" s="174">
        <f t="shared" si="486"/>
        <v>14.181350057765309</v>
      </c>
      <c r="R1928" s="173">
        <f t="shared" si="484"/>
        <v>751.61155306156138</v>
      </c>
      <c r="S1928" s="173">
        <f t="shared" si="491"/>
        <v>194.86225449744188</v>
      </c>
      <c r="T1928" s="111"/>
      <c r="U1928" s="32">
        <f t="shared" si="479"/>
        <v>0</v>
      </c>
      <c r="V1928" s="280">
        <v>12</v>
      </c>
      <c r="W1928" s="133" t="s">
        <v>249</v>
      </c>
      <c r="X1928" s="215"/>
      <c r="Y1928" s="20">
        <v>47209</v>
      </c>
      <c r="Z1928" s="151"/>
    </row>
    <row r="1929" spans="1:26" s="46" customFormat="1" ht="12.75" customHeight="1">
      <c r="A1929" s="309" t="s">
        <v>2842</v>
      </c>
      <c r="B1929" s="314">
        <v>81029955</v>
      </c>
      <c r="C1929" s="314">
        <v>769174</v>
      </c>
      <c r="D1929" s="278">
        <v>5902232611618</v>
      </c>
      <c r="E1929" s="278">
        <v>5902232611618</v>
      </c>
      <c r="F1929" s="318">
        <v>2106909200</v>
      </c>
      <c r="G1929" s="91" t="s">
        <v>923</v>
      </c>
      <c r="H1929" s="81" t="s">
        <v>242</v>
      </c>
      <c r="I1929" s="340" t="s">
        <v>941</v>
      </c>
      <c r="J1929" s="104" t="s">
        <v>595</v>
      </c>
      <c r="K1929" s="5" t="s">
        <v>932</v>
      </c>
      <c r="L1929" s="15">
        <v>24</v>
      </c>
      <c r="M1929" s="206">
        <v>10.100676679320021</v>
      </c>
      <c r="N1929" s="289"/>
      <c r="O1929" s="197">
        <f t="shared" si="493"/>
        <v>428.26869120316888</v>
      </c>
      <c r="P1929" s="174">
        <v>1.4</v>
      </c>
      <c r="Q1929" s="174">
        <f t="shared" si="486"/>
        <v>11.312757880838424</v>
      </c>
      <c r="R1929" s="173">
        <f t="shared" si="484"/>
        <v>599.57616768443643</v>
      </c>
      <c r="S1929" s="173">
        <f t="shared" si="485"/>
        <v>171.30747648126754</v>
      </c>
      <c r="T1929" s="111"/>
      <c r="U1929" s="32">
        <f t="shared" ref="U1929:U1982" si="494">O1929*T1929</f>
        <v>0</v>
      </c>
      <c r="V1929" s="280">
        <v>2</v>
      </c>
      <c r="W1929" s="134" t="s">
        <v>250</v>
      </c>
      <c r="X1929" s="215"/>
      <c r="Y1929" s="20">
        <v>46661</v>
      </c>
      <c r="Z1929" s="151"/>
    </row>
    <row r="1930" spans="1:26" s="46" customFormat="1" ht="12.75" customHeight="1">
      <c r="A1930" s="309" t="s">
        <v>2843</v>
      </c>
      <c r="B1930" s="314"/>
      <c r="C1930" s="314"/>
      <c r="D1930" s="351">
        <v>5903246222036</v>
      </c>
      <c r="E1930" s="351">
        <v>5903246222036</v>
      </c>
      <c r="F1930" s="318">
        <v>2106905900</v>
      </c>
      <c r="G1930" s="91" t="s">
        <v>923</v>
      </c>
      <c r="H1930" s="81" t="s">
        <v>242</v>
      </c>
      <c r="I1930" s="340" t="s">
        <v>1273</v>
      </c>
      <c r="J1930" s="104" t="s">
        <v>881</v>
      </c>
      <c r="K1930" s="5"/>
      <c r="L1930" s="15"/>
      <c r="M1930" s="206">
        <v>1.5804588215877209</v>
      </c>
      <c r="N1930" s="289"/>
      <c r="O1930" s="197">
        <f t="shared" si="493"/>
        <v>67.011454035319375</v>
      </c>
      <c r="P1930" s="174">
        <v>1.5</v>
      </c>
      <c r="Q1930" s="174">
        <f>M1930*0.8*P1930</f>
        <v>1.8965505859052652</v>
      </c>
      <c r="R1930" s="173">
        <f t="shared" si="484"/>
        <v>100.51718105297905</v>
      </c>
      <c r="S1930" s="173">
        <f>R1930-O1930</f>
        <v>33.50572701765968</v>
      </c>
      <c r="T1930" s="111"/>
      <c r="U1930" s="32">
        <f t="shared" si="494"/>
        <v>0</v>
      </c>
      <c r="V1930" s="280"/>
      <c r="W1930" s="133" t="s">
        <v>249</v>
      </c>
      <c r="X1930" s="215"/>
      <c r="Y1930" s="20"/>
      <c r="Z1930" s="151"/>
    </row>
    <row r="1931" spans="1:26" s="46" customFormat="1" ht="12.75" customHeight="1">
      <c r="A1931" s="309" t="s">
        <v>2844</v>
      </c>
      <c r="B1931" s="314">
        <v>81029957</v>
      </c>
      <c r="C1931" s="314">
        <v>769169</v>
      </c>
      <c r="D1931" s="278">
        <v>5902232611267</v>
      </c>
      <c r="E1931" s="278">
        <v>5902232611267</v>
      </c>
      <c r="F1931" s="352">
        <v>2106909200</v>
      </c>
      <c r="G1931" s="91" t="s">
        <v>923</v>
      </c>
      <c r="H1931" s="81" t="s">
        <v>242</v>
      </c>
      <c r="I1931" s="340" t="s">
        <v>942</v>
      </c>
      <c r="J1931" s="104" t="s">
        <v>678</v>
      </c>
      <c r="K1931" s="5" t="s">
        <v>932</v>
      </c>
      <c r="L1931" s="15">
        <v>24</v>
      </c>
      <c r="M1931" s="206">
        <v>9.2360587555702267</v>
      </c>
      <c r="N1931" s="73"/>
      <c r="O1931" s="197">
        <f t="shared" si="493"/>
        <v>391.60889123617767</v>
      </c>
      <c r="P1931" s="174">
        <v>1.5</v>
      </c>
      <c r="Q1931" s="174">
        <f t="shared" si="486"/>
        <v>11.083270506684272</v>
      </c>
      <c r="R1931" s="173">
        <f t="shared" si="484"/>
        <v>587.41333685426639</v>
      </c>
      <c r="S1931" s="173">
        <f t="shared" si="485"/>
        <v>195.80444561808872</v>
      </c>
      <c r="T1931" s="111"/>
      <c r="U1931" s="32">
        <f t="shared" si="494"/>
        <v>0</v>
      </c>
      <c r="V1931" s="280">
        <v>13</v>
      </c>
      <c r="W1931" s="134" t="s">
        <v>250</v>
      </c>
      <c r="X1931" s="215"/>
      <c r="Y1931" s="20">
        <v>46997</v>
      </c>
      <c r="Z1931" s="151"/>
    </row>
    <row r="1932" spans="1:26" s="46" customFormat="1" ht="12.75" customHeight="1">
      <c r="A1932" s="309" t="s">
        <v>2845</v>
      </c>
      <c r="B1932" s="314">
        <v>81029958</v>
      </c>
      <c r="C1932" s="314">
        <v>769168</v>
      </c>
      <c r="D1932" s="351">
        <v>5903246224115</v>
      </c>
      <c r="E1932" s="342">
        <v>5903246224115</v>
      </c>
      <c r="F1932" s="352">
        <v>2106909200</v>
      </c>
      <c r="G1932" s="91" t="s">
        <v>923</v>
      </c>
      <c r="H1932" s="81" t="s">
        <v>242</v>
      </c>
      <c r="I1932" s="340" t="s">
        <v>942</v>
      </c>
      <c r="J1932" s="104" t="s">
        <v>678</v>
      </c>
      <c r="K1932" s="5" t="s">
        <v>940</v>
      </c>
      <c r="L1932" s="15">
        <v>24</v>
      </c>
      <c r="M1932" s="206">
        <v>9.2360587555702267</v>
      </c>
      <c r="N1932" s="73"/>
      <c r="O1932" s="197">
        <f t="shared" si="493"/>
        <v>391.60889123617767</v>
      </c>
      <c r="P1932" s="174">
        <v>1.5</v>
      </c>
      <c r="Q1932" s="174">
        <f t="shared" si="486"/>
        <v>11.083270506684272</v>
      </c>
      <c r="R1932" s="173">
        <f t="shared" si="484"/>
        <v>587.41333685426639</v>
      </c>
      <c r="S1932" s="173">
        <f t="shared" ref="S1932:S2011" si="495">R1932-O1932</f>
        <v>195.80444561808872</v>
      </c>
      <c r="T1932" s="111"/>
      <c r="U1932" s="32">
        <f t="shared" si="494"/>
        <v>0</v>
      </c>
      <c r="V1932" s="280" t="s">
        <v>4119</v>
      </c>
      <c r="W1932" s="134" t="s">
        <v>250</v>
      </c>
      <c r="X1932" s="215"/>
      <c r="Y1932" s="20">
        <v>47027</v>
      </c>
      <c r="Z1932" s="151"/>
    </row>
    <row r="1933" spans="1:26" s="46" customFormat="1" ht="12.75" customHeight="1">
      <c r="A1933" s="309" t="s">
        <v>2846</v>
      </c>
      <c r="B1933" s="278">
        <v>81096050</v>
      </c>
      <c r="C1933" s="278">
        <v>769170</v>
      </c>
      <c r="D1933" s="351">
        <v>5902232610291</v>
      </c>
      <c r="E1933" s="342">
        <v>5902232610291</v>
      </c>
      <c r="F1933" s="352">
        <v>2106909200</v>
      </c>
      <c r="G1933" s="91" t="s">
        <v>923</v>
      </c>
      <c r="H1933" s="81" t="s">
        <v>242</v>
      </c>
      <c r="I1933" s="340" t="s">
        <v>942</v>
      </c>
      <c r="J1933" s="144" t="s">
        <v>678</v>
      </c>
      <c r="K1933" s="147" t="s">
        <v>78</v>
      </c>
      <c r="L1933" s="15">
        <v>24</v>
      </c>
      <c r="M1933" s="206">
        <v>9.2360587555702267</v>
      </c>
      <c r="N1933" s="73"/>
      <c r="O1933" s="197">
        <f t="shared" si="493"/>
        <v>391.60889123617767</v>
      </c>
      <c r="P1933" s="174">
        <v>1.5</v>
      </c>
      <c r="Q1933" s="174">
        <f t="shared" si="486"/>
        <v>11.083270506684272</v>
      </c>
      <c r="R1933" s="173">
        <f t="shared" si="484"/>
        <v>587.41333685426639</v>
      </c>
      <c r="S1933" s="173">
        <f>R1933-O1933</f>
        <v>195.80444561808872</v>
      </c>
      <c r="T1933" s="111"/>
      <c r="U1933" s="32">
        <f t="shared" si="494"/>
        <v>0</v>
      </c>
      <c r="V1933" s="280">
        <v>19</v>
      </c>
      <c r="W1933" s="136" t="s">
        <v>251</v>
      </c>
      <c r="X1933" s="215"/>
      <c r="Y1933" s="20">
        <v>47088</v>
      </c>
      <c r="Z1933" s="151"/>
    </row>
    <row r="1934" spans="1:26" s="46" customFormat="1" ht="12.75" customHeight="1">
      <c r="A1934" s="309" t="s">
        <v>2847</v>
      </c>
      <c r="B1934" s="314"/>
      <c r="C1934" s="314">
        <v>1022439</v>
      </c>
      <c r="D1934" s="351">
        <v>5903246229998</v>
      </c>
      <c r="E1934" s="351">
        <v>5903246229998</v>
      </c>
      <c r="F1934" s="352">
        <v>2106909200</v>
      </c>
      <c r="G1934" s="91" t="s">
        <v>923</v>
      </c>
      <c r="H1934" s="81" t="s">
        <v>242</v>
      </c>
      <c r="I1934" s="340" t="s">
        <v>942</v>
      </c>
      <c r="J1934" s="104" t="s">
        <v>603</v>
      </c>
      <c r="K1934" s="5" t="s">
        <v>1270</v>
      </c>
      <c r="L1934" s="15"/>
      <c r="M1934" s="206">
        <v>20.12054794520548</v>
      </c>
      <c r="N1934" s="73"/>
      <c r="O1934" s="197">
        <f t="shared" si="493"/>
        <v>853.11123287671239</v>
      </c>
      <c r="P1934" s="174">
        <v>1.25</v>
      </c>
      <c r="Q1934" s="174">
        <f>M1934*0.8*P1934</f>
        <v>20.12054794520548</v>
      </c>
      <c r="R1934" s="173">
        <f t="shared" si="484"/>
        <v>1066.3890410958904</v>
      </c>
      <c r="S1934" s="173">
        <f>R1934-O1934</f>
        <v>213.27780821917804</v>
      </c>
      <c r="T1934" s="111"/>
      <c r="U1934" s="32">
        <f t="shared" si="494"/>
        <v>0</v>
      </c>
      <c r="V1934" s="280"/>
      <c r="W1934" s="137"/>
      <c r="X1934" s="215"/>
      <c r="Y1934" s="294"/>
      <c r="Z1934" s="151"/>
    </row>
    <row r="1935" spans="1:26" s="46" customFormat="1" ht="12.75" customHeight="1">
      <c r="A1935" s="309" t="s">
        <v>2848</v>
      </c>
      <c r="B1935" s="314">
        <v>81029959</v>
      </c>
      <c r="C1935" s="314">
        <v>769163</v>
      </c>
      <c r="D1935" s="278">
        <v>5902232611625</v>
      </c>
      <c r="E1935" s="278">
        <v>5902232611625</v>
      </c>
      <c r="F1935" s="352">
        <v>2106909200</v>
      </c>
      <c r="G1935" s="91" t="s">
        <v>923</v>
      </c>
      <c r="H1935" s="81" t="s">
        <v>242</v>
      </c>
      <c r="I1935" s="340" t="s">
        <v>943</v>
      </c>
      <c r="J1935" s="104" t="s">
        <v>595</v>
      </c>
      <c r="K1935" s="5" t="s">
        <v>932</v>
      </c>
      <c r="L1935" s="15">
        <v>24</v>
      </c>
      <c r="M1935" s="206">
        <v>7.3330912691863341</v>
      </c>
      <c r="N1935" s="73"/>
      <c r="O1935" s="197">
        <f t="shared" si="493"/>
        <v>310.9230698135006</v>
      </c>
      <c r="P1935" s="174">
        <v>1.6</v>
      </c>
      <c r="Q1935" s="174">
        <f t="shared" si="486"/>
        <v>9.3863568245585096</v>
      </c>
      <c r="R1935" s="173">
        <f t="shared" si="484"/>
        <v>497.47691170160101</v>
      </c>
      <c r="S1935" s="173">
        <f t="shared" si="495"/>
        <v>186.55384188810041</v>
      </c>
      <c r="T1935" s="111"/>
      <c r="U1935" s="32">
        <f t="shared" si="494"/>
        <v>0</v>
      </c>
      <c r="V1935" s="280"/>
      <c r="W1935" s="134" t="s">
        <v>250</v>
      </c>
      <c r="X1935" s="215"/>
      <c r="Y1935" s="294"/>
      <c r="Z1935" s="151"/>
    </row>
    <row r="1936" spans="1:26" ht="13.5" customHeight="1">
      <c r="A1936" s="309" t="s">
        <v>2849</v>
      </c>
      <c r="B1936" s="310">
        <v>81029960</v>
      </c>
      <c r="C1936" s="310">
        <v>769162</v>
      </c>
      <c r="D1936" s="278">
        <v>5902232611137</v>
      </c>
      <c r="E1936" s="278">
        <v>5902232611137</v>
      </c>
      <c r="F1936" s="318">
        <v>2106909200</v>
      </c>
      <c r="G1936" s="91" t="s">
        <v>923</v>
      </c>
      <c r="H1936" s="81" t="s">
        <v>242</v>
      </c>
      <c r="I1936" s="340" t="s">
        <v>943</v>
      </c>
      <c r="J1936" s="104" t="s">
        <v>595</v>
      </c>
      <c r="K1936" s="5" t="s">
        <v>940</v>
      </c>
      <c r="L1936" s="15">
        <v>24</v>
      </c>
      <c r="M1936" s="206">
        <v>7.3330912691863341</v>
      </c>
      <c r="N1936" s="73"/>
      <c r="O1936" s="197">
        <f t="shared" si="493"/>
        <v>310.9230698135006</v>
      </c>
      <c r="P1936" s="174">
        <v>1.6</v>
      </c>
      <c r="Q1936" s="174">
        <f t="shared" si="486"/>
        <v>9.3863568245585096</v>
      </c>
      <c r="R1936" s="173">
        <f t="shared" si="484"/>
        <v>497.47691170160101</v>
      </c>
      <c r="S1936" s="173">
        <f t="shared" si="495"/>
        <v>186.55384188810041</v>
      </c>
      <c r="T1936" s="111"/>
      <c r="U1936" s="32">
        <f t="shared" si="494"/>
        <v>0</v>
      </c>
      <c r="V1936" s="280" t="s">
        <v>4119</v>
      </c>
      <c r="W1936" s="134" t="s">
        <v>250</v>
      </c>
      <c r="X1936" s="274"/>
      <c r="Y1936" s="20">
        <v>46722</v>
      </c>
      <c r="Z1936" s="151"/>
    </row>
    <row r="1937" spans="1:26" s="46" customFormat="1" ht="12.75" customHeight="1">
      <c r="A1937" s="309" t="s">
        <v>2850</v>
      </c>
      <c r="B1937" s="314">
        <v>81029961</v>
      </c>
      <c r="C1937" s="314">
        <v>769164</v>
      </c>
      <c r="D1937" s="351">
        <v>5902232611632</v>
      </c>
      <c r="E1937" s="342">
        <v>5902232611632</v>
      </c>
      <c r="F1937" s="318">
        <v>2106909200</v>
      </c>
      <c r="G1937" s="91" t="s">
        <v>923</v>
      </c>
      <c r="H1937" s="81" t="s">
        <v>242</v>
      </c>
      <c r="I1937" s="340" t="s">
        <v>943</v>
      </c>
      <c r="J1937" s="104" t="s">
        <v>595</v>
      </c>
      <c r="K1937" s="5" t="s">
        <v>933</v>
      </c>
      <c r="L1937" s="15">
        <v>24</v>
      </c>
      <c r="M1937" s="206">
        <v>7.3330912691863341</v>
      </c>
      <c r="N1937" s="73"/>
      <c r="O1937" s="197">
        <f t="shared" si="493"/>
        <v>310.9230698135006</v>
      </c>
      <c r="P1937" s="174">
        <v>1.6</v>
      </c>
      <c r="Q1937" s="174">
        <f t="shared" si="486"/>
        <v>9.3863568245585096</v>
      </c>
      <c r="R1937" s="173">
        <f t="shared" si="484"/>
        <v>497.47691170160101</v>
      </c>
      <c r="S1937" s="173">
        <f t="shared" si="495"/>
        <v>186.55384188810041</v>
      </c>
      <c r="T1937" s="111"/>
      <c r="U1937" s="32">
        <f t="shared" si="494"/>
        <v>0</v>
      </c>
      <c r="V1937" s="280"/>
      <c r="W1937" s="134" t="s">
        <v>250</v>
      </c>
      <c r="X1937" s="215"/>
      <c r="Y1937" s="20"/>
      <c r="Z1937" s="151"/>
    </row>
    <row r="1938" spans="1:26" s="46" customFormat="1" ht="12.75" customHeight="1">
      <c r="A1938" s="309" t="s">
        <v>2851</v>
      </c>
      <c r="B1938" s="314"/>
      <c r="C1938" s="314">
        <v>867229</v>
      </c>
      <c r="D1938" s="351">
        <v>5903246225914</v>
      </c>
      <c r="E1938" s="351">
        <v>5903246225914</v>
      </c>
      <c r="F1938" s="352">
        <v>2106909200</v>
      </c>
      <c r="G1938" s="91" t="s">
        <v>923</v>
      </c>
      <c r="H1938" s="81" t="s">
        <v>242</v>
      </c>
      <c r="I1938" s="284" t="s">
        <v>1274</v>
      </c>
      <c r="J1938" s="104" t="s">
        <v>494</v>
      </c>
      <c r="K1938" s="5"/>
      <c r="L1938" s="15"/>
      <c r="M1938" s="206">
        <v>7.1998387459205748</v>
      </c>
      <c r="N1938" s="73"/>
      <c r="O1938" s="197">
        <f t="shared" si="493"/>
        <v>305.27316282703237</v>
      </c>
      <c r="P1938" s="174">
        <v>1.6</v>
      </c>
      <c r="Q1938" s="174">
        <f t="shared" ref="Q1938:Q1939" si="496">M1938*0.8*P1938</f>
        <v>9.2157935947783365</v>
      </c>
      <c r="R1938" s="173">
        <f t="shared" ref="R1938:R2005" si="497">Q1938*53</f>
        <v>488.43706052325183</v>
      </c>
      <c r="S1938" s="173">
        <f t="shared" ref="S1938:S1939" si="498">R1938-O1938</f>
        <v>183.16389769621946</v>
      </c>
      <c r="T1938" s="111"/>
      <c r="U1938" s="32">
        <f t="shared" si="494"/>
        <v>0</v>
      </c>
      <c r="V1938" s="280"/>
      <c r="W1938" s="137"/>
      <c r="X1938" s="215"/>
      <c r="Y1938" s="294"/>
      <c r="Z1938" s="151"/>
    </row>
    <row r="1939" spans="1:26" s="46" customFormat="1" ht="12.75" customHeight="1">
      <c r="A1939" s="309" t="s">
        <v>2852</v>
      </c>
      <c r="B1939" s="314"/>
      <c r="C1939" s="314">
        <v>1022440</v>
      </c>
      <c r="D1939" s="351">
        <v>5903246229172</v>
      </c>
      <c r="E1939" s="351">
        <v>5903246229172</v>
      </c>
      <c r="F1939" s="352">
        <v>2106909200</v>
      </c>
      <c r="G1939" s="91" t="s">
        <v>923</v>
      </c>
      <c r="H1939" s="81" t="s">
        <v>243</v>
      </c>
      <c r="I1939" s="284" t="s">
        <v>1188</v>
      </c>
      <c r="J1939" s="104" t="s">
        <v>490</v>
      </c>
      <c r="K1939" s="5"/>
      <c r="L1939" s="15"/>
      <c r="M1939" s="206">
        <v>6.2624195411784136</v>
      </c>
      <c r="N1939" s="73"/>
      <c r="O1939" s="197">
        <f t="shared" si="493"/>
        <v>265.52658854596478</v>
      </c>
      <c r="P1939" s="174">
        <v>1.6</v>
      </c>
      <c r="Q1939" s="174">
        <f t="shared" si="496"/>
        <v>8.0158970127083702</v>
      </c>
      <c r="R1939" s="173">
        <f t="shared" si="497"/>
        <v>424.84254167354362</v>
      </c>
      <c r="S1939" s="173">
        <f t="shared" si="498"/>
        <v>159.31595312757884</v>
      </c>
      <c r="T1939" s="111"/>
      <c r="U1939" s="32">
        <f t="shared" si="494"/>
        <v>0</v>
      </c>
      <c r="V1939" s="280">
        <v>3</v>
      </c>
      <c r="W1939" s="133" t="s">
        <v>249</v>
      </c>
      <c r="X1939" s="215"/>
      <c r="Y1939" s="20">
        <v>46997</v>
      </c>
      <c r="Z1939" s="151"/>
    </row>
    <row r="1940" spans="1:26" s="46" customFormat="1" ht="12.75" customHeight="1">
      <c r="A1940" s="309" t="s">
        <v>2853</v>
      </c>
      <c r="B1940" s="314"/>
      <c r="C1940" s="314">
        <v>769180</v>
      </c>
      <c r="D1940" s="351">
        <v>5903246224016</v>
      </c>
      <c r="E1940" s="342">
        <v>5903246224016</v>
      </c>
      <c r="F1940" s="352">
        <v>2106909200</v>
      </c>
      <c r="G1940" s="91" t="s">
        <v>923</v>
      </c>
      <c r="H1940" s="79" t="s">
        <v>242</v>
      </c>
      <c r="I1940" s="284" t="s">
        <v>944</v>
      </c>
      <c r="J1940" s="144" t="s">
        <v>678</v>
      </c>
      <c r="K1940" s="147" t="s">
        <v>143</v>
      </c>
      <c r="L1940" s="15">
        <v>24</v>
      </c>
      <c r="M1940" s="206">
        <v>8.3088166364086486</v>
      </c>
      <c r="N1940" s="73"/>
      <c r="O1940" s="197">
        <f t="shared" si="493"/>
        <v>352.2938253837267</v>
      </c>
      <c r="P1940" s="174">
        <v>1.5</v>
      </c>
      <c r="Q1940" s="174">
        <f t="shared" ref="Q1940:Q2016" si="499">M1940*0.8*P1940</f>
        <v>9.9705799636903798</v>
      </c>
      <c r="R1940" s="173">
        <f t="shared" si="497"/>
        <v>528.44073807559016</v>
      </c>
      <c r="S1940" s="173">
        <f>R1940-O1940</f>
        <v>176.14691269186346</v>
      </c>
      <c r="T1940" s="111"/>
      <c r="U1940" s="32">
        <f t="shared" si="494"/>
        <v>0</v>
      </c>
      <c r="V1940" s="280"/>
      <c r="W1940" s="134" t="s">
        <v>250</v>
      </c>
      <c r="X1940" s="215"/>
      <c r="Y1940" s="294"/>
      <c r="Z1940" s="151"/>
    </row>
    <row r="1941" spans="1:26" s="46" customFormat="1" ht="12.75" customHeight="1">
      <c r="A1941" s="309" t="s">
        <v>2854</v>
      </c>
      <c r="B1941" s="314">
        <v>81029963</v>
      </c>
      <c r="C1941" s="314">
        <v>769182</v>
      </c>
      <c r="D1941" s="351">
        <v>5903246224030</v>
      </c>
      <c r="E1941" s="342">
        <v>5903246224030</v>
      </c>
      <c r="F1941" s="352">
        <v>2106909200</v>
      </c>
      <c r="G1941" s="91" t="s">
        <v>923</v>
      </c>
      <c r="H1941" s="81" t="s">
        <v>242</v>
      </c>
      <c r="I1941" s="284" t="s">
        <v>944</v>
      </c>
      <c r="J1941" s="104" t="s">
        <v>678</v>
      </c>
      <c r="K1941" s="5" t="s">
        <v>945</v>
      </c>
      <c r="L1941" s="15">
        <v>24</v>
      </c>
      <c r="M1941" s="206">
        <v>8.3088166364086486</v>
      </c>
      <c r="N1941" s="73"/>
      <c r="O1941" s="197">
        <f t="shared" si="493"/>
        <v>352.2938253837267</v>
      </c>
      <c r="P1941" s="174">
        <v>1.5</v>
      </c>
      <c r="Q1941" s="174">
        <f t="shared" si="499"/>
        <v>9.9705799636903798</v>
      </c>
      <c r="R1941" s="173">
        <f t="shared" si="497"/>
        <v>528.44073807559016</v>
      </c>
      <c r="S1941" s="173">
        <f t="shared" si="495"/>
        <v>176.14691269186346</v>
      </c>
      <c r="T1941" s="111"/>
      <c r="U1941" s="32">
        <f t="shared" si="494"/>
        <v>0</v>
      </c>
      <c r="V1941" s="280"/>
      <c r="W1941" s="134" t="s">
        <v>250</v>
      </c>
      <c r="X1941" s="215"/>
      <c r="Y1941" s="294"/>
      <c r="Z1941" s="151"/>
    </row>
    <row r="1942" spans="1:26" s="46" customFormat="1" ht="12.75" customHeight="1">
      <c r="A1942" s="309" t="s">
        <v>2855</v>
      </c>
      <c r="B1942" s="314">
        <v>81029964</v>
      </c>
      <c r="C1942" s="314">
        <v>769177</v>
      </c>
      <c r="D1942" s="351">
        <v>5902232611649</v>
      </c>
      <c r="E1942" s="342">
        <v>5902232611649</v>
      </c>
      <c r="F1942" s="352">
        <v>2106909200</v>
      </c>
      <c r="G1942" s="91" t="s">
        <v>923</v>
      </c>
      <c r="H1942" s="81" t="s">
        <v>242</v>
      </c>
      <c r="I1942" s="284" t="s">
        <v>944</v>
      </c>
      <c r="J1942" s="104" t="s">
        <v>678</v>
      </c>
      <c r="K1942" s="5" t="s">
        <v>932</v>
      </c>
      <c r="L1942" s="15">
        <v>24</v>
      </c>
      <c r="M1942" s="206">
        <v>8.3088166364086486</v>
      </c>
      <c r="N1942" s="73"/>
      <c r="O1942" s="197">
        <f t="shared" si="493"/>
        <v>352.2938253837267</v>
      </c>
      <c r="P1942" s="174">
        <v>1.5</v>
      </c>
      <c r="Q1942" s="174">
        <f t="shared" si="499"/>
        <v>9.9705799636903798</v>
      </c>
      <c r="R1942" s="173">
        <f t="shared" si="497"/>
        <v>528.44073807559016</v>
      </c>
      <c r="S1942" s="173">
        <f t="shared" si="495"/>
        <v>176.14691269186346</v>
      </c>
      <c r="T1942" s="111"/>
      <c r="U1942" s="32">
        <f t="shared" si="494"/>
        <v>0</v>
      </c>
      <c r="V1942" s="280"/>
      <c r="W1942" s="134" t="s">
        <v>250</v>
      </c>
      <c r="X1942" s="215"/>
      <c r="Y1942" s="20"/>
      <c r="Z1942" s="151"/>
    </row>
    <row r="1943" spans="1:26" s="46" customFormat="1" ht="12.75" customHeight="1">
      <c r="A1943" s="309" t="s">
        <v>2856</v>
      </c>
      <c r="B1943" s="314">
        <v>81029965</v>
      </c>
      <c r="C1943" s="314">
        <v>769175</v>
      </c>
      <c r="D1943" s="278">
        <v>5902232611151</v>
      </c>
      <c r="E1943" s="278">
        <v>5902232611151</v>
      </c>
      <c r="F1943" s="318">
        <v>2106909200</v>
      </c>
      <c r="G1943" s="91" t="s">
        <v>923</v>
      </c>
      <c r="H1943" s="81" t="s">
        <v>242</v>
      </c>
      <c r="I1943" s="284" t="s">
        <v>944</v>
      </c>
      <c r="J1943" s="104" t="s">
        <v>678</v>
      </c>
      <c r="K1943" s="5" t="s">
        <v>940</v>
      </c>
      <c r="L1943" s="15">
        <v>24</v>
      </c>
      <c r="M1943" s="206">
        <v>8.3088166364086486</v>
      </c>
      <c r="N1943" s="73"/>
      <c r="O1943" s="197">
        <f t="shared" si="493"/>
        <v>352.2938253837267</v>
      </c>
      <c r="P1943" s="174">
        <v>1.5</v>
      </c>
      <c r="Q1943" s="174">
        <f t="shared" si="499"/>
        <v>9.9705799636903798</v>
      </c>
      <c r="R1943" s="173">
        <f t="shared" si="497"/>
        <v>528.44073807559016</v>
      </c>
      <c r="S1943" s="173">
        <f t="shared" si="495"/>
        <v>176.14691269186346</v>
      </c>
      <c r="T1943" s="111"/>
      <c r="U1943" s="32">
        <f t="shared" si="494"/>
        <v>0</v>
      </c>
      <c r="V1943" s="280"/>
      <c r="W1943" s="134" t="s">
        <v>250</v>
      </c>
      <c r="X1943" s="215"/>
      <c r="Y1943" s="294"/>
      <c r="Z1943" s="151"/>
    </row>
    <row r="1944" spans="1:26" s="46" customFormat="1" ht="12.75" customHeight="1">
      <c r="A1944" s="309" t="s">
        <v>2857</v>
      </c>
      <c r="B1944" s="314">
        <v>81029966</v>
      </c>
      <c r="C1944" s="314">
        <v>769176</v>
      </c>
      <c r="D1944" s="278">
        <v>5902232611144</v>
      </c>
      <c r="E1944" s="278">
        <v>5902232611144</v>
      </c>
      <c r="F1944" s="352">
        <v>2106909200</v>
      </c>
      <c r="G1944" s="91" t="s">
        <v>923</v>
      </c>
      <c r="H1944" s="81" t="s">
        <v>242</v>
      </c>
      <c r="I1944" s="284" t="s">
        <v>944</v>
      </c>
      <c r="J1944" s="104" t="s">
        <v>678</v>
      </c>
      <c r="K1944" s="5" t="s">
        <v>933</v>
      </c>
      <c r="L1944" s="15">
        <v>24</v>
      </c>
      <c r="M1944" s="206">
        <v>8.3088166364086486</v>
      </c>
      <c r="N1944" s="73"/>
      <c r="O1944" s="197">
        <f t="shared" si="493"/>
        <v>352.2938253837267</v>
      </c>
      <c r="P1944" s="174">
        <v>1.5</v>
      </c>
      <c r="Q1944" s="174">
        <f t="shared" si="499"/>
        <v>9.9705799636903798</v>
      </c>
      <c r="R1944" s="173">
        <f t="shared" si="497"/>
        <v>528.44073807559016</v>
      </c>
      <c r="S1944" s="173">
        <f t="shared" si="495"/>
        <v>176.14691269186346</v>
      </c>
      <c r="T1944" s="111"/>
      <c r="U1944" s="32">
        <f t="shared" si="494"/>
        <v>0</v>
      </c>
      <c r="V1944" s="280"/>
      <c r="W1944" s="134" t="s">
        <v>250</v>
      </c>
      <c r="X1944" s="215"/>
      <c r="Y1944" s="20"/>
      <c r="Z1944" s="151"/>
    </row>
    <row r="1945" spans="1:26" s="46" customFormat="1" ht="12.75" customHeight="1">
      <c r="A1945" s="309" t="s">
        <v>2858</v>
      </c>
      <c r="B1945" s="314">
        <v>81029967</v>
      </c>
      <c r="C1945" s="314">
        <v>769181</v>
      </c>
      <c r="D1945" s="278">
        <v>5903246224054</v>
      </c>
      <c r="E1945" s="278">
        <v>5903246224054</v>
      </c>
      <c r="F1945" s="352">
        <v>2106909200</v>
      </c>
      <c r="G1945" s="91" t="s">
        <v>923</v>
      </c>
      <c r="H1945" s="81" t="s">
        <v>242</v>
      </c>
      <c r="I1945" s="284" t="s">
        <v>944</v>
      </c>
      <c r="J1945" s="104" t="s">
        <v>678</v>
      </c>
      <c r="K1945" s="5" t="s">
        <v>946</v>
      </c>
      <c r="L1945" s="15">
        <v>24</v>
      </c>
      <c r="M1945" s="206">
        <v>8.3088166364086486</v>
      </c>
      <c r="N1945" s="73"/>
      <c r="O1945" s="197">
        <f t="shared" si="493"/>
        <v>352.2938253837267</v>
      </c>
      <c r="P1945" s="174">
        <v>1.5</v>
      </c>
      <c r="Q1945" s="174">
        <f t="shared" si="499"/>
        <v>9.9705799636903798</v>
      </c>
      <c r="R1945" s="173">
        <f t="shared" si="497"/>
        <v>528.44073807559016</v>
      </c>
      <c r="S1945" s="173">
        <f t="shared" si="495"/>
        <v>176.14691269186346</v>
      </c>
      <c r="T1945" s="111"/>
      <c r="U1945" s="32">
        <f t="shared" si="494"/>
        <v>0</v>
      </c>
      <c r="V1945" s="280"/>
      <c r="W1945" s="134" t="s">
        <v>250</v>
      </c>
      <c r="X1945" s="215"/>
      <c r="Y1945" s="294"/>
      <c r="Z1945" s="151"/>
    </row>
    <row r="1946" spans="1:26" s="46" customFormat="1" ht="12.75" customHeight="1">
      <c r="A1946" s="309" t="s">
        <v>2859</v>
      </c>
      <c r="B1946" s="314">
        <v>81029968</v>
      </c>
      <c r="C1946" s="314">
        <v>769178</v>
      </c>
      <c r="D1946" s="278">
        <v>5903246223972</v>
      </c>
      <c r="E1946" s="278">
        <v>5903246223972</v>
      </c>
      <c r="F1946" s="352">
        <v>2106909200</v>
      </c>
      <c r="G1946" s="91" t="s">
        <v>923</v>
      </c>
      <c r="H1946" s="81" t="s">
        <v>242</v>
      </c>
      <c r="I1946" s="284" t="s">
        <v>944</v>
      </c>
      <c r="J1946" s="104" t="s">
        <v>678</v>
      </c>
      <c r="K1946" s="5" t="s">
        <v>124</v>
      </c>
      <c r="L1946" s="15">
        <v>24</v>
      </c>
      <c r="M1946" s="206">
        <v>8.3088166364086486</v>
      </c>
      <c r="N1946" s="73"/>
      <c r="O1946" s="197">
        <f t="shared" si="493"/>
        <v>352.2938253837267</v>
      </c>
      <c r="P1946" s="174">
        <v>1.5</v>
      </c>
      <c r="Q1946" s="174">
        <f t="shared" si="499"/>
        <v>9.9705799636903798</v>
      </c>
      <c r="R1946" s="173">
        <f t="shared" si="497"/>
        <v>528.44073807559016</v>
      </c>
      <c r="S1946" s="173">
        <f t="shared" si="495"/>
        <v>176.14691269186346</v>
      </c>
      <c r="T1946" s="111"/>
      <c r="U1946" s="32">
        <f t="shared" si="494"/>
        <v>0</v>
      </c>
      <c r="V1946" s="280"/>
      <c r="W1946" s="134" t="s">
        <v>250</v>
      </c>
      <c r="X1946" s="215"/>
      <c r="Y1946" s="294"/>
      <c r="Z1946" s="151"/>
    </row>
    <row r="1947" spans="1:26" s="46" customFormat="1" ht="12.75" customHeight="1">
      <c r="A1947" s="309" t="s">
        <v>2860</v>
      </c>
      <c r="B1947" s="314">
        <v>81029969</v>
      </c>
      <c r="C1947" s="314">
        <v>769179</v>
      </c>
      <c r="D1947" s="351">
        <v>5903246223996</v>
      </c>
      <c r="E1947" s="342">
        <v>5903246223996</v>
      </c>
      <c r="F1947" s="318">
        <v>2106909200</v>
      </c>
      <c r="G1947" s="91" t="s">
        <v>923</v>
      </c>
      <c r="H1947" s="81" t="s">
        <v>242</v>
      </c>
      <c r="I1947" s="284" t="s">
        <v>944</v>
      </c>
      <c r="J1947" s="104" t="s">
        <v>678</v>
      </c>
      <c r="K1947" s="5" t="s">
        <v>925</v>
      </c>
      <c r="L1947" s="15">
        <v>24</v>
      </c>
      <c r="M1947" s="206">
        <v>8.3088166364086486</v>
      </c>
      <c r="N1947" s="73"/>
      <c r="O1947" s="197">
        <f t="shared" si="493"/>
        <v>352.2938253837267</v>
      </c>
      <c r="P1947" s="174">
        <v>1.5</v>
      </c>
      <c r="Q1947" s="174">
        <f t="shared" si="499"/>
        <v>9.9705799636903798</v>
      </c>
      <c r="R1947" s="173">
        <f t="shared" si="497"/>
        <v>528.44073807559016</v>
      </c>
      <c r="S1947" s="173">
        <f t="shared" si="495"/>
        <v>176.14691269186346</v>
      </c>
      <c r="T1947" s="111"/>
      <c r="U1947" s="32">
        <f t="shared" si="494"/>
        <v>0</v>
      </c>
      <c r="V1947" s="280"/>
      <c r="W1947" s="134" t="s">
        <v>250</v>
      </c>
      <c r="X1947" s="215"/>
      <c r="Y1947" s="294"/>
      <c r="Z1947" s="177"/>
    </row>
    <row r="1948" spans="1:26" s="46" customFormat="1" ht="12.75" customHeight="1">
      <c r="A1948" s="309" t="s">
        <v>3970</v>
      </c>
      <c r="B1948" s="314"/>
      <c r="C1948" s="314"/>
      <c r="D1948" s="351">
        <v>5903933922447</v>
      </c>
      <c r="E1948" s="351">
        <v>5903933922447</v>
      </c>
      <c r="F1948" s="352">
        <v>2106909200</v>
      </c>
      <c r="G1948" s="91" t="s">
        <v>923</v>
      </c>
      <c r="H1948" s="81" t="s">
        <v>242</v>
      </c>
      <c r="I1948" s="284" t="s">
        <v>944</v>
      </c>
      <c r="J1948" s="104" t="s">
        <v>580</v>
      </c>
      <c r="K1948" s="5" t="s">
        <v>125</v>
      </c>
      <c r="L1948" s="15"/>
      <c r="M1948" s="206">
        <v>12.120812015184022</v>
      </c>
      <c r="N1948" s="73"/>
      <c r="O1948" s="197">
        <f t="shared" si="493"/>
        <v>513.92242944380257</v>
      </c>
      <c r="P1948" s="174">
        <v>1.35</v>
      </c>
      <c r="Q1948" s="174">
        <f t="shared" si="499"/>
        <v>13.090476976398746</v>
      </c>
      <c r="R1948" s="173">
        <f t="shared" ref="R1948:R1949" si="500">Q1948*53</f>
        <v>693.79527974913356</v>
      </c>
      <c r="S1948" s="173">
        <f t="shared" si="495"/>
        <v>179.87285030533099</v>
      </c>
      <c r="T1948" s="111"/>
      <c r="U1948" s="32">
        <f>O1948*T1948</f>
        <v>0</v>
      </c>
      <c r="V1948" s="280" t="s">
        <v>4119</v>
      </c>
      <c r="W1948" s="137"/>
      <c r="X1948" s="215"/>
      <c r="Y1948" s="20">
        <v>47178</v>
      </c>
      <c r="Z1948" s="151"/>
    </row>
    <row r="1949" spans="1:26" s="46" customFormat="1" ht="12.75" customHeight="1">
      <c r="A1949" s="309" t="s">
        <v>3971</v>
      </c>
      <c r="B1949" s="314"/>
      <c r="C1949" s="314"/>
      <c r="D1949" s="351">
        <v>5903933922423</v>
      </c>
      <c r="E1949" s="351">
        <v>5903933922423</v>
      </c>
      <c r="F1949" s="352">
        <v>2106909200</v>
      </c>
      <c r="G1949" s="91" t="s">
        <v>923</v>
      </c>
      <c r="H1949" s="81" t="s">
        <v>242</v>
      </c>
      <c r="I1949" s="284" t="s">
        <v>944</v>
      </c>
      <c r="J1949" s="104" t="s">
        <v>580</v>
      </c>
      <c r="K1949" s="5" t="s">
        <v>13</v>
      </c>
      <c r="L1949" s="15"/>
      <c r="M1949" s="206">
        <v>12.120812015184022</v>
      </c>
      <c r="N1949" s="73"/>
      <c r="O1949" s="197">
        <f t="shared" si="493"/>
        <v>513.92242944380257</v>
      </c>
      <c r="P1949" s="174">
        <v>1.35</v>
      </c>
      <c r="Q1949" s="174">
        <f t="shared" si="499"/>
        <v>13.090476976398746</v>
      </c>
      <c r="R1949" s="173">
        <f t="shared" si="500"/>
        <v>693.79527974913356</v>
      </c>
      <c r="S1949" s="173">
        <f t="shared" si="495"/>
        <v>179.87285030533099</v>
      </c>
      <c r="T1949" s="111"/>
      <c r="U1949" s="32">
        <f>O1949*T1949</f>
        <v>0</v>
      </c>
      <c r="V1949" s="280" t="s">
        <v>4119</v>
      </c>
      <c r="W1949" s="137"/>
      <c r="X1949" s="215"/>
      <c r="Y1949" s="20">
        <v>47178</v>
      </c>
      <c r="Z1949" s="151"/>
    </row>
    <row r="1950" spans="1:26" s="46" customFormat="1" ht="12.75" customHeight="1">
      <c r="A1950" s="309" t="s">
        <v>2861</v>
      </c>
      <c r="B1950" s="314"/>
      <c r="C1950" s="314">
        <v>1022441</v>
      </c>
      <c r="D1950" s="351">
        <v>5903246227369</v>
      </c>
      <c r="E1950" s="351">
        <v>5903246227369</v>
      </c>
      <c r="F1950" s="318">
        <v>2106909200</v>
      </c>
      <c r="G1950" s="91" t="s">
        <v>923</v>
      </c>
      <c r="H1950" s="81" t="s">
        <v>242</v>
      </c>
      <c r="I1950" s="284" t="s">
        <v>944</v>
      </c>
      <c r="J1950" s="104" t="s">
        <v>580</v>
      </c>
      <c r="K1950" s="5" t="s">
        <v>85</v>
      </c>
      <c r="L1950" s="15"/>
      <c r="M1950" s="206">
        <v>12.120812015184022</v>
      </c>
      <c r="N1950" s="73"/>
      <c r="O1950" s="197">
        <f t="shared" si="493"/>
        <v>513.92242944380257</v>
      </c>
      <c r="P1950" s="174">
        <v>1.35</v>
      </c>
      <c r="Q1950" s="174">
        <f>M1950*0.8*P1950</f>
        <v>13.090476976398746</v>
      </c>
      <c r="R1950" s="173">
        <f t="shared" si="497"/>
        <v>693.79527974913356</v>
      </c>
      <c r="S1950" s="173">
        <f>R1950-O1950</f>
        <v>179.87285030533099</v>
      </c>
      <c r="T1950" s="111"/>
      <c r="U1950" s="32">
        <f t="shared" si="494"/>
        <v>0</v>
      </c>
      <c r="V1950" s="280" t="s">
        <v>4119</v>
      </c>
      <c r="W1950" s="133" t="s">
        <v>249</v>
      </c>
      <c r="X1950" s="215"/>
      <c r="Y1950" s="20">
        <v>47178</v>
      </c>
      <c r="Z1950" s="151"/>
    </row>
    <row r="1951" spans="1:26" s="46" customFormat="1" ht="12.75" customHeight="1">
      <c r="A1951" s="309" t="s">
        <v>3968</v>
      </c>
      <c r="B1951" s="314"/>
      <c r="C1951" s="314"/>
      <c r="D1951" s="351">
        <v>5903933922706</v>
      </c>
      <c r="E1951" s="351">
        <v>5903933922706</v>
      </c>
      <c r="F1951" s="352">
        <v>2106909200</v>
      </c>
      <c r="G1951" s="91" t="s">
        <v>923</v>
      </c>
      <c r="H1951" s="81" t="s">
        <v>242</v>
      </c>
      <c r="I1951" s="284" t="s">
        <v>944</v>
      </c>
      <c r="J1951" s="104" t="s">
        <v>580</v>
      </c>
      <c r="K1951" s="5" t="s">
        <v>940</v>
      </c>
      <c r="L1951" s="15"/>
      <c r="M1951" s="206">
        <v>12.120812015184022</v>
      </c>
      <c r="N1951" s="73"/>
      <c r="O1951" s="197">
        <f t="shared" si="493"/>
        <v>513.92242944380257</v>
      </c>
      <c r="P1951" s="174">
        <v>1.35</v>
      </c>
      <c r="Q1951" s="174">
        <f t="shared" ref="Q1951:Q1952" si="501">M1951*0.8*P1951</f>
        <v>13.090476976398746</v>
      </c>
      <c r="R1951" s="173">
        <f t="shared" ref="R1951:R1952" si="502">Q1951*53</f>
        <v>693.79527974913356</v>
      </c>
      <c r="S1951" s="173">
        <f t="shared" ref="S1951:S1952" si="503">R1951-O1951</f>
        <v>179.87285030533099</v>
      </c>
      <c r="T1951" s="111"/>
      <c r="U1951" s="32">
        <f>O1951*T1951</f>
        <v>0</v>
      </c>
      <c r="V1951" s="280" t="s">
        <v>4119</v>
      </c>
      <c r="W1951" s="137"/>
      <c r="X1951" s="215"/>
      <c r="Y1951" s="20">
        <v>46997</v>
      </c>
      <c r="Z1951" s="151"/>
    </row>
    <row r="1952" spans="1:26" s="46" customFormat="1" ht="12.75" customHeight="1">
      <c r="A1952" s="309" t="s">
        <v>3969</v>
      </c>
      <c r="B1952" s="314"/>
      <c r="C1952" s="314"/>
      <c r="D1952" s="351">
        <v>5903933912745</v>
      </c>
      <c r="E1952" s="351">
        <v>5903933912745</v>
      </c>
      <c r="F1952" s="352">
        <v>2106909200</v>
      </c>
      <c r="G1952" s="91" t="s">
        <v>923</v>
      </c>
      <c r="H1952" s="81" t="s">
        <v>242</v>
      </c>
      <c r="I1952" s="284" t="s">
        <v>944</v>
      </c>
      <c r="J1952" s="104" t="s">
        <v>580</v>
      </c>
      <c r="K1952" s="5" t="s">
        <v>925</v>
      </c>
      <c r="L1952" s="15"/>
      <c r="M1952" s="206">
        <v>12.120812015184022</v>
      </c>
      <c r="N1952" s="73"/>
      <c r="O1952" s="197">
        <f t="shared" si="493"/>
        <v>513.92242944380257</v>
      </c>
      <c r="P1952" s="174">
        <v>1.35</v>
      </c>
      <c r="Q1952" s="174">
        <f t="shared" si="501"/>
        <v>13.090476976398746</v>
      </c>
      <c r="R1952" s="173">
        <f t="shared" si="502"/>
        <v>693.79527974913356</v>
      </c>
      <c r="S1952" s="173">
        <f t="shared" si="503"/>
        <v>179.87285030533099</v>
      </c>
      <c r="T1952" s="111"/>
      <c r="U1952" s="32">
        <f>O1952*T1952</f>
        <v>0</v>
      </c>
      <c r="V1952" s="280" t="s">
        <v>4119</v>
      </c>
      <c r="W1952" s="137"/>
      <c r="X1952" s="215"/>
      <c r="Y1952" s="20">
        <v>47178</v>
      </c>
      <c r="Z1952" s="151"/>
    </row>
    <row r="1953" spans="1:26" s="46" customFormat="1" ht="12.75" customHeight="1">
      <c r="A1953" s="309" t="s">
        <v>2862</v>
      </c>
      <c r="B1953" s="314"/>
      <c r="C1953" s="314">
        <v>769198</v>
      </c>
      <c r="D1953" s="351">
        <v>5902232612042</v>
      </c>
      <c r="E1953" s="351">
        <v>5902232612042</v>
      </c>
      <c r="F1953" s="352">
        <v>2106909200</v>
      </c>
      <c r="G1953" s="91" t="s">
        <v>923</v>
      </c>
      <c r="H1953" s="200" t="s">
        <v>237</v>
      </c>
      <c r="I1953" s="284" t="s">
        <v>1144</v>
      </c>
      <c r="J1953" s="104" t="s">
        <v>495</v>
      </c>
      <c r="K1953" s="5"/>
      <c r="L1953" s="15"/>
      <c r="M1953" s="206">
        <v>6.3280739395939936</v>
      </c>
      <c r="N1953" s="73"/>
      <c r="O1953" s="197">
        <f t="shared" si="493"/>
        <v>268.31033503878535</v>
      </c>
      <c r="P1953" s="174">
        <v>1.6</v>
      </c>
      <c r="Q1953" s="174">
        <f>M1953*0.8*P1953</f>
        <v>8.0999346426803136</v>
      </c>
      <c r="R1953" s="173">
        <f t="shared" si="497"/>
        <v>429.29653606205665</v>
      </c>
      <c r="S1953" s="173">
        <f>R1953-O1953</f>
        <v>160.98620102327129</v>
      </c>
      <c r="T1953" s="111"/>
      <c r="U1953" s="32">
        <f t="shared" si="494"/>
        <v>0</v>
      </c>
      <c r="V1953" s="280">
        <v>2</v>
      </c>
      <c r="W1953" s="133" t="s">
        <v>249</v>
      </c>
      <c r="X1953" s="215"/>
      <c r="Y1953" s="20">
        <v>46997</v>
      </c>
      <c r="Z1953" s="151"/>
    </row>
    <row r="1954" spans="1:26" s="46" customFormat="1" ht="12.75" customHeight="1">
      <c r="A1954" s="309" t="s">
        <v>2863</v>
      </c>
      <c r="B1954" s="314">
        <v>81029970</v>
      </c>
      <c r="C1954" s="314">
        <v>999158</v>
      </c>
      <c r="D1954" s="351">
        <v>5903246222227</v>
      </c>
      <c r="E1954" s="342">
        <v>5903246222227</v>
      </c>
      <c r="F1954" s="318">
        <v>2106905900</v>
      </c>
      <c r="G1954" s="91" t="s">
        <v>923</v>
      </c>
      <c r="H1954" s="200" t="s">
        <v>237</v>
      </c>
      <c r="I1954" s="284" t="s">
        <v>947</v>
      </c>
      <c r="J1954" s="104" t="s">
        <v>881</v>
      </c>
      <c r="K1954" s="5"/>
      <c r="L1954" s="15"/>
      <c r="M1954" s="206">
        <v>1.2171123758608449</v>
      </c>
      <c r="N1954" s="289"/>
      <c r="O1954" s="197">
        <f t="shared" si="493"/>
        <v>51.605564736499822</v>
      </c>
      <c r="P1954" s="174">
        <v>1.5</v>
      </c>
      <c r="Q1954" s="174">
        <f t="shared" si="499"/>
        <v>1.4605348510330138</v>
      </c>
      <c r="R1954" s="173">
        <f t="shared" si="497"/>
        <v>77.408347104749737</v>
      </c>
      <c r="S1954" s="173">
        <f t="shared" si="495"/>
        <v>25.802782368249915</v>
      </c>
      <c r="T1954" s="111"/>
      <c r="U1954" s="32">
        <f t="shared" si="494"/>
        <v>0</v>
      </c>
      <c r="V1954" s="280"/>
      <c r="W1954" s="135" t="s">
        <v>252</v>
      </c>
      <c r="X1954" s="215"/>
      <c r="Y1954" s="20"/>
      <c r="Z1954" s="151"/>
    </row>
    <row r="1955" spans="1:26" s="46" customFormat="1" ht="12.75" customHeight="1">
      <c r="A1955" s="309" t="s">
        <v>2864</v>
      </c>
      <c r="B1955" s="314"/>
      <c r="C1955" s="314">
        <v>867250</v>
      </c>
      <c r="D1955" s="351">
        <v>5903933908397</v>
      </c>
      <c r="E1955" s="351">
        <v>5903933908397</v>
      </c>
      <c r="F1955" s="352">
        <v>2106909200</v>
      </c>
      <c r="G1955" s="91" t="s">
        <v>923</v>
      </c>
      <c r="H1955" s="200" t="s">
        <v>237</v>
      </c>
      <c r="I1955" s="284" t="s">
        <v>204</v>
      </c>
      <c r="J1955" s="104" t="s">
        <v>480</v>
      </c>
      <c r="K1955" s="5"/>
      <c r="L1955" s="15"/>
      <c r="M1955" s="206">
        <v>6.4644330747648135</v>
      </c>
      <c r="N1955" s="73"/>
      <c r="O1955" s="197">
        <f t="shared" si="493"/>
        <v>274.09196237002811</v>
      </c>
      <c r="P1955" s="174">
        <v>1.6</v>
      </c>
      <c r="Q1955" s="174">
        <f t="shared" ref="Q1955" si="504">M1955*0.8*P1955</f>
        <v>8.2744743356989616</v>
      </c>
      <c r="R1955" s="173">
        <f t="shared" si="497"/>
        <v>438.54713979204496</v>
      </c>
      <c r="S1955" s="173">
        <f t="shared" ref="S1955" si="505">R1955-O1955</f>
        <v>164.45517742201685</v>
      </c>
      <c r="T1955" s="111"/>
      <c r="U1955" s="32">
        <f t="shared" si="494"/>
        <v>0</v>
      </c>
      <c r="V1955" s="280">
        <v>14</v>
      </c>
      <c r="W1955" s="133" t="s">
        <v>249</v>
      </c>
      <c r="X1955" s="215"/>
      <c r="Y1955" s="20">
        <v>46813</v>
      </c>
      <c r="Z1955" s="151"/>
    </row>
    <row r="1956" spans="1:26" s="46" customFormat="1" ht="12.75" customHeight="1">
      <c r="A1956" s="309" t="s">
        <v>2865</v>
      </c>
      <c r="B1956" s="314">
        <v>81029971</v>
      </c>
      <c r="C1956" s="314">
        <v>999159</v>
      </c>
      <c r="D1956" s="351">
        <v>5903246220858</v>
      </c>
      <c r="E1956" s="342">
        <v>5903246220858</v>
      </c>
      <c r="F1956" s="318">
        <v>2106905900</v>
      </c>
      <c r="G1956" s="91" t="s">
        <v>923</v>
      </c>
      <c r="H1956" s="81" t="s">
        <v>242</v>
      </c>
      <c r="I1956" s="340" t="s">
        <v>948</v>
      </c>
      <c r="J1956" s="104" t="s">
        <v>881</v>
      </c>
      <c r="K1956" s="5"/>
      <c r="L1956" s="15"/>
      <c r="M1956" s="206">
        <v>1.2171123758608449</v>
      </c>
      <c r="N1956" s="73"/>
      <c r="O1956" s="197">
        <f t="shared" si="493"/>
        <v>51.605564736499822</v>
      </c>
      <c r="P1956" s="174">
        <v>1.5</v>
      </c>
      <c r="Q1956" s="174">
        <f t="shared" si="499"/>
        <v>1.4605348510330138</v>
      </c>
      <c r="R1956" s="173">
        <f t="shared" si="497"/>
        <v>77.408347104749737</v>
      </c>
      <c r="S1956" s="173">
        <f t="shared" si="495"/>
        <v>25.802782368249915</v>
      </c>
      <c r="T1956" s="111"/>
      <c r="U1956" s="32">
        <f t="shared" si="494"/>
        <v>0</v>
      </c>
      <c r="V1956" s="280" t="s">
        <v>4119</v>
      </c>
      <c r="W1956" s="135" t="s">
        <v>252</v>
      </c>
      <c r="X1956" s="215"/>
      <c r="Y1956" s="20">
        <v>46844</v>
      </c>
      <c r="Z1956" s="151"/>
    </row>
    <row r="1957" spans="1:26" s="46" customFormat="1" ht="12.75" customHeight="1">
      <c r="A1957" s="309" t="s">
        <v>2866</v>
      </c>
      <c r="B1957" s="314">
        <v>81029972</v>
      </c>
      <c r="C1957" s="314">
        <v>769196</v>
      </c>
      <c r="D1957" s="351">
        <v>5903246224283</v>
      </c>
      <c r="E1957" s="342">
        <v>5903246224283</v>
      </c>
      <c r="F1957" s="318">
        <v>2106909200</v>
      </c>
      <c r="G1957" s="91" t="s">
        <v>923</v>
      </c>
      <c r="H1957" s="81" t="s">
        <v>242</v>
      </c>
      <c r="I1957" s="340" t="s">
        <v>949</v>
      </c>
      <c r="J1957" s="104" t="s">
        <v>591</v>
      </c>
      <c r="K1957" s="5" t="s">
        <v>950</v>
      </c>
      <c r="L1957" s="15">
        <v>24</v>
      </c>
      <c r="M1957" s="206">
        <v>9.6360455520712964</v>
      </c>
      <c r="N1957" s="73"/>
      <c r="O1957" s="197">
        <f t="shared" si="493"/>
        <v>408.568331407823</v>
      </c>
      <c r="P1957" s="174">
        <v>1.5</v>
      </c>
      <c r="Q1957" s="174">
        <f t="shared" si="499"/>
        <v>11.563254662485557</v>
      </c>
      <c r="R1957" s="173">
        <f t="shared" si="497"/>
        <v>612.85249711173446</v>
      </c>
      <c r="S1957" s="173">
        <f t="shared" si="495"/>
        <v>204.28416570391147</v>
      </c>
      <c r="T1957" s="111"/>
      <c r="U1957" s="32">
        <f t="shared" si="494"/>
        <v>0</v>
      </c>
      <c r="V1957" s="280">
        <v>33</v>
      </c>
      <c r="W1957" s="133" t="s">
        <v>249</v>
      </c>
      <c r="X1957" s="215"/>
      <c r="Y1957" s="20">
        <v>46692</v>
      </c>
      <c r="Z1957" s="151"/>
    </row>
    <row r="1958" spans="1:26" ht="13.5" customHeight="1">
      <c r="A1958" s="309" t="s">
        <v>2867</v>
      </c>
      <c r="B1958" s="310">
        <v>81029973</v>
      </c>
      <c r="C1958" s="310">
        <v>769197</v>
      </c>
      <c r="D1958" s="279">
        <v>5903246224306</v>
      </c>
      <c r="E1958" s="279">
        <v>5903246224306</v>
      </c>
      <c r="F1958" s="352">
        <v>2106909200</v>
      </c>
      <c r="G1958" s="91" t="s">
        <v>923</v>
      </c>
      <c r="H1958" s="81" t="s">
        <v>242</v>
      </c>
      <c r="I1958" s="340" t="s">
        <v>949</v>
      </c>
      <c r="J1958" s="104" t="s">
        <v>591</v>
      </c>
      <c r="K1958" s="5" t="s">
        <v>951</v>
      </c>
      <c r="L1958" s="15">
        <v>24</v>
      </c>
      <c r="M1958" s="206">
        <v>9.6360455520712964</v>
      </c>
      <c r="N1958" s="73"/>
      <c r="O1958" s="197">
        <f t="shared" si="493"/>
        <v>408.568331407823</v>
      </c>
      <c r="P1958" s="174">
        <v>1.5</v>
      </c>
      <c r="Q1958" s="174">
        <f t="shared" si="499"/>
        <v>11.563254662485557</v>
      </c>
      <c r="R1958" s="173">
        <f t="shared" si="497"/>
        <v>612.85249711173446</v>
      </c>
      <c r="S1958" s="173">
        <f t="shared" si="495"/>
        <v>204.28416570391147</v>
      </c>
      <c r="T1958" s="111"/>
      <c r="U1958" s="32">
        <f t="shared" si="494"/>
        <v>0</v>
      </c>
      <c r="V1958" s="280">
        <v>14</v>
      </c>
      <c r="W1958" s="134" t="s">
        <v>250</v>
      </c>
      <c r="X1958" s="274"/>
      <c r="Y1958" s="20">
        <v>46813</v>
      </c>
      <c r="Z1958" s="151"/>
    </row>
    <row r="1959" spans="1:26" s="46" customFormat="1" ht="12.75" customHeight="1">
      <c r="A1959" s="309" t="s">
        <v>2868</v>
      </c>
      <c r="B1959" s="314">
        <v>81029974</v>
      </c>
      <c r="C1959" s="314">
        <v>769195</v>
      </c>
      <c r="D1959" s="278">
        <v>5903246224597</v>
      </c>
      <c r="E1959" s="278">
        <v>5903246224597</v>
      </c>
      <c r="F1959" s="318">
        <v>2106909200</v>
      </c>
      <c r="G1959" s="91" t="s">
        <v>923</v>
      </c>
      <c r="H1959" s="81" t="s">
        <v>242</v>
      </c>
      <c r="I1959" s="340" t="s">
        <v>949</v>
      </c>
      <c r="J1959" s="104" t="s">
        <v>591</v>
      </c>
      <c r="K1959" s="5" t="s">
        <v>925</v>
      </c>
      <c r="L1959" s="15">
        <v>24</v>
      </c>
      <c r="M1959" s="206">
        <v>9.6360455520712964</v>
      </c>
      <c r="N1959" s="73"/>
      <c r="O1959" s="197">
        <f t="shared" si="493"/>
        <v>408.568331407823</v>
      </c>
      <c r="P1959" s="174">
        <v>1.5</v>
      </c>
      <c r="Q1959" s="174">
        <f t="shared" si="499"/>
        <v>11.563254662485557</v>
      </c>
      <c r="R1959" s="173">
        <f t="shared" si="497"/>
        <v>612.85249711173446</v>
      </c>
      <c r="S1959" s="173">
        <f t="shared" si="495"/>
        <v>204.28416570391147</v>
      </c>
      <c r="T1959" s="111"/>
      <c r="U1959" s="32">
        <f t="shared" si="494"/>
        <v>0</v>
      </c>
      <c r="V1959" s="280">
        <v>14</v>
      </c>
      <c r="W1959" s="133" t="s">
        <v>249</v>
      </c>
      <c r="X1959" s="215"/>
      <c r="Y1959" s="20">
        <v>46722</v>
      </c>
      <c r="Z1959" s="151"/>
    </row>
    <row r="1960" spans="1:26" s="46" customFormat="1" ht="12.75" customHeight="1">
      <c r="A1960" s="309" t="s">
        <v>2869</v>
      </c>
      <c r="B1960" s="314"/>
      <c r="C1960" s="314">
        <v>769171</v>
      </c>
      <c r="D1960" s="351">
        <v>5902232610314</v>
      </c>
      <c r="E1960" s="351">
        <v>5902232610314</v>
      </c>
      <c r="F1960" s="352">
        <v>2106909200</v>
      </c>
      <c r="G1960" s="91" t="s">
        <v>923</v>
      </c>
      <c r="H1960" s="81" t="s">
        <v>242</v>
      </c>
      <c r="I1960" s="340" t="s">
        <v>1275</v>
      </c>
      <c r="J1960" s="104" t="s">
        <v>595</v>
      </c>
      <c r="K1960" s="5"/>
      <c r="L1960" s="15"/>
      <c r="M1960" s="206">
        <v>9.2362271001815479</v>
      </c>
      <c r="N1960" s="289"/>
      <c r="O1960" s="197">
        <f t="shared" si="493"/>
        <v>391.61602904769762</v>
      </c>
      <c r="P1960" s="174">
        <v>1.5</v>
      </c>
      <c r="Q1960" s="174">
        <f t="shared" ref="Q1960" si="506">M1960*0.8*P1960</f>
        <v>11.083472520217859</v>
      </c>
      <c r="R1960" s="173">
        <f t="shared" si="497"/>
        <v>587.42404357154646</v>
      </c>
      <c r="S1960" s="173">
        <f t="shared" ref="S1960" si="507">R1960-O1960</f>
        <v>195.80801452384884</v>
      </c>
      <c r="T1960" s="111"/>
      <c r="U1960" s="32">
        <f t="shared" si="494"/>
        <v>0</v>
      </c>
      <c r="V1960" s="280">
        <v>23</v>
      </c>
      <c r="W1960" s="137"/>
      <c r="X1960" s="215"/>
      <c r="Y1960" s="20">
        <v>46478</v>
      </c>
      <c r="Z1960" s="151"/>
    </row>
    <row r="1961" spans="1:26" s="46" customFormat="1" ht="12.75" customHeight="1">
      <c r="A1961" s="309" t="s">
        <v>2870</v>
      </c>
      <c r="B1961" s="314"/>
      <c r="C1961" s="314">
        <v>768942</v>
      </c>
      <c r="D1961" s="351">
        <v>5902232611243</v>
      </c>
      <c r="E1961" s="342">
        <v>5902232611243</v>
      </c>
      <c r="F1961" s="318">
        <v>2106909200</v>
      </c>
      <c r="G1961" s="91" t="s">
        <v>923</v>
      </c>
      <c r="H1961" s="81" t="s">
        <v>237</v>
      </c>
      <c r="I1961" s="340" t="s">
        <v>194</v>
      </c>
      <c r="J1961" s="144" t="s">
        <v>591</v>
      </c>
      <c r="K1961" s="147" t="s">
        <v>1028</v>
      </c>
      <c r="L1961" s="15">
        <v>24</v>
      </c>
      <c r="M1961" s="206">
        <v>5.9998019475160929</v>
      </c>
      <c r="N1961" s="73"/>
      <c r="O1961" s="197">
        <f t="shared" si="493"/>
        <v>254.39160257468234</v>
      </c>
      <c r="P1961" s="174">
        <v>1.7</v>
      </c>
      <c r="Q1961" s="174">
        <f t="shared" si="499"/>
        <v>8.1597306486218866</v>
      </c>
      <c r="R1961" s="173">
        <f t="shared" si="497"/>
        <v>432.46572437696</v>
      </c>
      <c r="S1961" s="173">
        <f t="shared" ref="S1961" si="508">R1961-O1961</f>
        <v>178.07412180227766</v>
      </c>
      <c r="T1961" s="111"/>
      <c r="U1961" s="32">
        <f t="shared" si="494"/>
        <v>0</v>
      </c>
      <c r="V1961" s="280">
        <v>1</v>
      </c>
      <c r="W1961" s="133" t="s">
        <v>249</v>
      </c>
      <c r="X1961" s="215"/>
      <c r="Y1961" s="20">
        <v>47027</v>
      </c>
      <c r="Z1961" s="151"/>
    </row>
    <row r="1962" spans="1:26" s="46" customFormat="1" ht="12.75" customHeight="1">
      <c r="A1962" s="309" t="s">
        <v>2871</v>
      </c>
      <c r="B1962" s="314"/>
      <c r="C1962" s="314">
        <v>768954</v>
      </c>
      <c r="D1962" s="351">
        <v>5903246226140</v>
      </c>
      <c r="E1962" s="342">
        <v>5903246226140</v>
      </c>
      <c r="F1962" s="318">
        <v>2106909200</v>
      </c>
      <c r="G1962" s="91" t="s">
        <v>923</v>
      </c>
      <c r="H1962" s="79" t="s">
        <v>245</v>
      </c>
      <c r="I1962" s="282" t="s">
        <v>1061</v>
      </c>
      <c r="J1962" s="144" t="s">
        <v>494</v>
      </c>
      <c r="K1962" s="147"/>
      <c r="L1962" s="15">
        <v>24</v>
      </c>
      <c r="M1962" s="206">
        <v>11.534972767783463</v>
      </c>
      <c r="N1962" s="73"/>
      <c r="O1962" s="197">
        <f t="shared" si="493"/>
        <v>489.08284535401884</v>
      </c>
      <c r="P1962" s="174">
        <v>1.4</v>
      </c>
      <c r="Q1962" s="174">
        <f t="shared" si="499"/>
        <v>12.91916949991748</v>
      </c>
      <c r="R1962" s="173">
        <f t="shared" si="497"/>
        <v>684.71598349562646</v>
      </c>
      <c r="S1962" s="173">
        <f t="shared" ref="S1962:S1966" si="509">R1962-O1962</f>
        <v>195.63313814160762</v>
      </c>
      <c r="T1962" s="111"/>
      <c r="U1962" s="32">
        <f t="shared" si="494"/>
        <v>0</v>
      </c>
      <c r="V1962" s="280"/>
      <c r="W1962" s="133" t="s">
        <v>249</v>
      </c>
      <c r="X1962" s="215"/>
      <c r="Y1962" s="294"/>
      <c r="Z1962" s="151"/>
    </row>
    <row r="1963" spans="1:26" s="46" customFormat="1" ht="12.75" customHeight="1">
      <c r="A1963" s="309" t="s">
        <v>2872</v>
      </c>
      <c r="B1963" s="314"/>
      <c r="C1963" s="314">
        <v>768955</v>
      </c>
      <c r="D1963" s="351">
        <v>5902232611281</v>
      </c>
      <c r="E1963" s="342">
        <v>5902232611281</v>
      </c>
      <c r="F1963" s="318">
        <v>2106909200</v>
      </c>
      <c r="G1963" s="91" t="s">
        <v>923</v>
      </c>
      <c r="H1963" s="79" t="s">
        <v>245</v>
      </c>
      <c r="I1963" s="282" t="s">
        <v>92</v>
      </c>
      <c r="J1963" s="144" t="s">
        <v>678</v>
      </c>
      <c r="K1963" s="147"/>
      <c r="L1963" s="15">
        <v>24</v>
      </c>
      <c r="M1963" s="206">
        <v>16.161082686912032</v>
      </c>
      <c r="N1963" s="73"/>
      <c r="O1963" s="197">
        <f t="shared" si="493"/>
        <v>685.22990592507017</v>
      </c>
      <c r="P1963" s="174">
        <v>1.3</v>
      </c>
      <c r="Q1963" s="174">
        <f t="shared" si="499"/>
        <v>16.807525994388513</v>
      </c>
      <c r="R1963" s="173">
        <f t="shared" si="497"/>
        <v>890.7988777025912</v>
      </c>
      <c r="S1963" s="173">
        <f t="shared" si="509"/>
        <v>205.56897177752103</v>
      </c>
      <c r="T1963" s="111"/>
      <c r="U1963" s="32">
        <f t="shared" si="494"/>
        <v>0</v>
      </c>
      <c r="V1963" s="280">
        <v>2</v>
      </c>
      <c r="W1963" s="133" t="s">
        <v>249</v>
      </c>
      <c r="X1963" s="215"/>
      <c r="Y1963" s="20">
        <v>46447</v>
      </c>
      <c r="Z1963" s="151"/>
    </row>
    <row r="1964" spans="1:26" s="46" customFormat="1" ht="12.75" customHeight="1">
      <c r="A1964" s="309" t="s">
        <v>2873</v>
      </c>
      <c r="B1964" s="314"/>
      <c r="C1964" s="314">
        <v>773930</v>
      </c>
      <c r="D1964" s="351">
        <v>5903246223385</v>
      </c>
      <c r="E1964" s="351">
        <v>5903246223385</v>
      </c>
      <c r="F1964" s="352">
        <v>2106909200</v>
      </c>
      <c r="G1964" s="91" t="s">
        <v>923</v>
      </c>
      <c r="H1964" s="81" t="s">
        <v>245</v>
      </c>
      <c r="I1964" s="267" t="s">
        <v>1145</v>
      </c>
      <c r="J1964" s="104" t="s">
        <v>1133</v>
      </c>
      <c r="K1964" s="5"/>
      <c r="L1964" s="15"/>
      <c r="M1964" s="206">
        <v>6.2624195411784136</v>
      </c>
      <c r="N1964" s="73"/>
      <c r="O1964" s="197">
        <f t="shared" si="493"/>
        <v>265.52658854596478</v>
      </c>
      <c r="P1964" s="174">
        <v>1.6</v>
      </c>
      <c r="Q1964" s="174">
        <f>M1964*0.8*P1964</f>
        <v>8.0158970127083702</v>
      </c>
      <c r="R1964" s="173">
        <f t="shared" si="497"/>
        <v>424.84254167354362</v>
      </c>
      <c r="S1964" s="173">
        <f>R1964-O1964</f>
        <v>159.31595312757884</v>
      </c>
      <c r="T1964" s="111"/>
      <c r="U1964" s="32">
        <f t="shared" si="494"/>
        <v>0</v>
      </c>
      <c r="V1964" s="280">
        <v>1</v>
      </c>
      <c r="W1964" s="133" t="s">
        <v>249</v>
      </c>
      <c r="X1964" s="215"/>
      <c r="Y1964" s="20">
        <v>46539</v>
      </c>
      <c r="Z1964" s="151"/>
    </row>
    <row r="1965" spans="1:26" s="46" customFormat="1" ht="12.75" customHeight="1">
      <c r="A1965" s="309" t="s">
        <v>2874</v>
      </c>
      <c r="B1965" s="314"/>
      <c r="C1965" s="314">
        <v>768969</v>
      </c>
      <c r="D1965" s="351">
        <v>5903246223255</v>
      </c>
      <c r="E1965" s="342">
        <v>5903246223255</v>
      </c>
      <c r="F1965" s="318">
        <v>2106909200</v>
      </c>
      <c r="G1965" s="91" t="s">
        <v>923</v>
      </c>
      <c r="H1965" s="79" t="s">
        <v>245</v>
      </c>
      <c r="I1965" s="282" t="s">
        <v>1036</v>
      </c>
      <c r="J1965" s="144" t="s">
        <v>481</v>
      </c>
      <c r="K1965" s="147"/>
      <c r="L1965" s="15">
        <v>36</v>
      </c>
      <c r="M1965" s="206">
        <v>8.8885954778016192</v>
      </c>
      <c r="N1965" s="73"/>
      <c r="O1965" s="197">
        <f t="shared" si="493"/>
        <v>376.87644825878868</v>
      </c>
      <c r="P1965" s="174">
        <v>1.5</v>
      </c>
      <c r="Q1965" s="174">
        <f t="shared" si="499"/>
        <v>10.666314573361944</v>
      </c>
      <c r="R1965" s="173">
        <f t="shared" si="497"/>
        <v>565.314672388183</v>
      </c>
      <c r="S1965" s="173">
        <f t="shared" si="509"/>
        <v>188.43822412939431</v>
      </c>
      <c r="T1965" s="111"/>
      <c r="U1965" s="32">
        <f t="shared" si="494"/>
        <v>0</v>
      </c>
      <c r="V1965" s="280">
        <v>13</v>
      </c>
      <c r="W1965" s="134" t="s">
        <v>250</v>
      </c>
      <c r="X1965" s="215"/>
      <c r="Y1965" s="20">
        <v>46600</v>
      </c>
      <c r="Z1965" s="151"/>
    </row>
    <row r="1966" spans="1:26" s="46" customFormat="1" ht="12.75" customHeight="1">
      <c r="A1966" s="309" t="s">
        <v>2875</v>
      </c>
      <c r="B1966" s="314">
        <v>81154275</v>
      </c>
      <c r="C1966" s="314">
        <v>769126</v>
      </c>
      <c r="D1966" s="351">
        <v>5903246222616</v>
      </c>
      <c r="E1966" s="342">
        <v>5903246222616</v>
      </c>
      <c r="F1966" s="352">
        <v>2106909200</v>
      </c>
      <c r="G1966" s="91" t="s">
        <v>923</v>
      </c>
      <c r="H1966" s="79" t="s">
        <v>245</v>
      </c>
      <c r="I1966" s="282" t="s">
        <v>1062</v>
      </c>
      <c r="J1966" s="144" t="s">
        <v>486</v>
      </c>
      <c r="K1966" s="147"/>
      <c r="L1966" s="15">
        <v>36</v>
      </c>
      <c r="M1966" s="206">
        <v>8.6663805908565781</v>
      </c>
      <c r="N1966" s="73"/>
      <c r="O1966" s="197">
        <f t="shared" si="493"/>
        <v>367.45453705231893</v>
      </c>
      <c r="P1966" s="174">
        <v>1.5</v>
      </c>
      <c r="Q1966" s="174">
        <f t="shared" si="499"/>
        <v>10.399656709027894</v>
      </c>
      <c r="R1966" s="173">
        <f t="shared" si="497"/>
        <v>551.18180557847836</v>
      </c>
      <c r="S1966" s="173">
        <f t="shared" si="509"/>
        <v>183.72726852615943</v>
      </c>
      <c r="T1966" s="111"/>
      <c r="U1966" s="32">
        <f t="shared" si="494"/>
        <v>0</v>
      </c>
      <c r="V1966" s="280" t="s">
        <v>4119</v>
      </c>
      <c r="W1966" s="135" t="s">
        <v>252</v>
      </c>
      <c r="X1966" s="215"/>
      <c r="Y1966" s="20">
        <v>46569</v>
      </c>
      <c r="Z1966" s="151"/>
    </row>
    <row r="1967" spans="1:26" s="46" customFormat="1" ht="12.75" customHeight="1">
      <c r="A1967" s="309" t="s">
        <v>2876</v>
      </c>
      <c r="B1967" s="314">
        <v>81029979</v>
      </c>
      <c r="C1967" s="314">
        <v>769322</v>
      </c>
      <c r="D1967" s="351">
        <v>5902232619171</v>
      </c>
      <c r="E1967" s="342">
        <v>5902232619171</v>
      </c>
      <c r="F1967" s="318">
        <v>2106909200</v>
      </c>
      <c r="G1967" s="91" t="s">
        <v>923</v>
      </c>
      <c r="H1967" s="79" t="s">
        <v>257</v>
      </c>
      <c r="I1967" s="343" t="s">
        <v>952</v>
      </c>
      <c r="J1967" s="104" t="s">
        <v>483</v>
      </c>
      <c r="K1967" s="5"/>
      <c r="L1967" s="15">
        <v>12</v>
      </c>
      <c r="M1967" s="206">
        <v>8.9020370436781544</v>
      </c>
      <c r="N1967" s="73"/>
      <c r="O1967" s="197">
        <f t="shared" si="493"/>
        <v>377.44637065195377</v>
      </c>
      <c r="P1967" s="174">
        <v>1.5</v>
      </c>
      <c r="Q1967" s="174">
        <f t="shared" si="499"/>
        <v>10.682444452413787</v>
      </c>
      <c r="R1967" s="173">
        <f t="shared" si="497"/>
        <v>566.16955597793071</v>
      </c>
      <c r="S1967" s="173">
        <f t="shared" si="495"/>
        <v>188.72318532597694</v>
      </c>
      <c r="T1967" s="111"/>
      <c r="U1967" s="32">
        <f t="shared" si="494"/>
        <v>0</v>
      </c>
      <c r="V1967" s="280">
        <v>1</v>
      </c>
      <c r="W1967" s="134" t="s">
        <v>250</v>
      </c>
      <c r="X1967" s="215"/>
      <c r="Y1967" s="294">
        <v>46600</v>
      </c>
      <c r="Z1967" s="199"/>
    </row>
    <row r="1968" spans="1:26" s="46" customFormat="1" ht="12.75" customHeight="1">
      <c r="A1968" s="309" t="s">
        <v>2877</v>
      </c>
      <c r="B1968" s="314">
        <v>81029980</v>
      </c>
      <c r="C1968" s="314">
        <v>769323</v>
      </c>
      <c r="D1968" s="351">
        <v>5902232612035</v>
      </c>
      <c r="E1968" s="342">
        <v>5902232612035</v>
      </c>
      <c r="F1968" s="352">
        <v>2106909200</v>
      </c>
      <c r="G1968" s="91" t="s">
        <v>923</v>
      </c>
      <c r="H1968" s="79" t="s">
        <v>257</v>
      </c>
      <c r="I1968" s="256" t="s">
        <v>1060</v>
      </c>
      <c r="J1968" s="104" t="s">
        <v>495</v>
      </c>
      <c r="K1968" s="5"/>
      <c r="L1968" s="15">
        <v>12</v>
      </c>
      <c r="M1968" s="206">
        <v>4.0402706717280079</v>
      </c>
      <c r="N1968" s="73"/>
      <c r="O1968" s="197">
        <f t="shared" si="493"/>
        <v>171.30747648126754</v>
      </c>
      <c r="P1968" s="174">
        <v>1.7</v>
      </c>
      <c r="Q1968" s="174">
        <f t="shared" si="499"/>
        <v>5.4947681135500908</v>
      </c>
      <c r="R1968" s="173">
        <f t="shared" si="497"/>
        <v>291.22271001815483</v>
      </c>
      <c r="S1968" s="173">
        <f t="shared" si="495"/>
        <v>119.91523353688729</v>
      </c>
      <c r="T1968" s="111"/>
      <c r="U1968" s="32">
        <f t="shared" si="494"/>
        <v>0</v>
      </c>
      <c r="V1968" s="280" t="s">
        <v>4119</v>
      </c>
      <c r="W1968" s="155" t="s">
        <v>253</v>
      </c>
      <c r="X1968" s="215"/>
      <c r="Y1968" s="20">
        <v>47178</v>
      </c>
      <c r="Z1968" s="151"/>
    </row>
    <row r="1969" spans="1:26" s="46" customFormat="1" ht="12.75" customHeight="1">
      <c r="A1969" s="309" t="s">
        <v>2878</v>
      </c>
      <c r="B1969" s="278">
        <v>81096051</v>
      </c>
      <c r="C1969" s="278">
        <v>769334</v>
      </c>
      <c r="D1969" s="351">
        <v>5903246224993</v>
      </c>
      <c r="E1969" s="342">
        <v>5903246224993</v>
      </c>
      <c r="F1969" s="352">
        <v>2106909200</v>
      </c>
      <c r="G1969" s="91" t="s">
        <v>923</v>
      </c>
      <c r="H1969" s="79" t="s">
        <v>257</v>
      </c>
      <c r="I1969" s="256" t="s">
        <v>1060</v>
      </c>
      <c r="J1969" s="144" t="s">
        <v>1029</v>
      </c>
      <c r="K1969" s="147" t="s">
        <v>1047</v>
      </c>
      <c r="L1969" s="15">
        <v>24</v>
      </c>
      <c r="M1969" s="206">
        <v>5.858392474005611</v>
      </c>
      <c r="N1969" s="73"/>
      <c r="O1969" s="197">
        <f t="shared" si="493"/>
        <v>248.3958408978379</v>
      </c>
      <c r="P1969" s="174">
        <v>1.7</v>
      </c>
      <c r="Q1969" s="174">
        <f t="shared" ref="Q1969:Q1978" si="510">M1969*0.8*P1969</f>
        <v>7.9674137646476311</v>
      </c>
      <c r="R1969" s="173">
        <f t="shared" si="497"/>
        <v>422.27292952632445</v>
      </c>
      <c r="S1969" s="173">
        <f t="shared" ref="S1969:S1978" si="511">R1969-O1969</f>
        <v>173.87708862848655</v>
      </c>
      <c r="T1969" s="111"/>
      <c r="U1969" s="32">
        <f t="shared" si="494"/>
        <v>0</v>
      </c>
      <c r="V1969" s="280"/>
      <c r="W1969" s="136" t="s">
        <v>251</v>
      </c>
      <c r="X1969" s="215"/>
      <c r="Y1969" s="294"/>
      <c r="Z1969" s="151"/>
    </row>
    <row r="1970" spans="1:26" s="46" customFormat="1" ht="12.75" customHeight="1">
      <c r="A1970" s="309" t="s">
        <v>2879</v>
      </c>
      <c r="B1970" s="314"/>
      <c r="C1970" s="314">
        <v>769332</v>
      </c>
      <c r="D1970" s="351">
        <v>5903246224832</v>
      </c>
      <c r="E1970" s="342">
        <v>5903246224832</v>
      </c>
      <c r="F1970" s="352">
        <v>2106909200</v>
      </c>
      <c r="G1970" s="91" t="s">
        <v>923</v>
      </c>
      <c r="H1970" s="79" t="s">
        <v>257</v>
      </c>
      <c r="I1970" s="256" t="s">
        <v>1060</v>
      </c>
      <c r="J1970" s="144" t="s">
        <v>1029</v>
      </c>
      <c r="K1970" s="147" t="s">
        <v>1028</v>
      </c>
      <c r="L1970" s="15">
        <v>24</v>
      </c>
      <c r="M1970" s="206">
        <v>5.858392474005611</v>
      </c>
      <c r="N1970" s="73"/>
      <c r="O1970" s="197">
        <f t="shared" si="493"/>
        <v>248.3958408978379</v>
      </c>
      <c r="P1970" s="174">
        <v>1.7</v>
      </c>
      <c r="Q1970" s="174">
        <f t="shared" si="510"/>
        <v>7.9674137646476311</v>
      </c>
      <c r="R1970" s="173">
        <f t="shared" si="497"/>
        <v>422.27292952632445</v>
      </c>
      <c r="S1970" s="173">
        <f t="shared" si="511"/>
        <v>173.87708862848655</v>
      </c>
      <c r="T1970" s="111"/>
      <c r="U1970" s="32">
        <f t="shared" si="494"/>
        <v>0</v>
      </c>
      <c r="V1970" s="280"/>
      <c r="W1970" s="134" t="s">
        <v>250</v>
      </c>
      <c r="X1970" s="215"/>
      <c r="Y1970" s="294"/>
      <c r="Z1970" s="151"/>
    </row>
    <row r="1971" spans="1:26" s="46" customFormat="1" ht="12.75" customHeight="1">
      <c r="A1971" s="309" t="s">
        <v>2880</v>
      </c>
      <c r="B1971" s="314"/>
      <c r="C1971" s="314">
        <v>769333</v>
      </c>
      <c r="D1971" s="351">
        <v>5903246224979</v>
      </c>
      <c r="E1971" s="342">
        <v>5903246224979</v>
      </c>
      <c r="F1971" s="352">
        <v>2106909200</v>
      </c>
      <c r="G1971" s="91" t="s">
        <v>923</v>
      </c>
      <c r="H1971" s="79" t="s">
        <v>257</v>
      </c>
      <c r="I1971" s="256" t="s">
        <v>1060</v>
      </c>
      <c r="J1971" s="144" t="s">
        <v>1029</v>
      </c>
      <c r="K1971" s="147" t="s">
        <v>126</v>
      </c>
      <c r="L1971" s="15">
        <v>24</v>
      </c>
      <c r="M1971" s="206">
        <v>5.858392474005611</v>
      </c>
      <c r="N1971" s="73"/>
      <c r="O1971" s="197">
        <f t="shared" si="493"/>
        <v>248.3958408978379</v>
      </c>
      <c r="P1971" s="174">
        <v>1.7</v>
      </c>
      <c r="Q1971" s="174">
        <f t="shared" si="510"/>
        <v>7.9674137646476311</v>
      </c>
      <c r="R1971" s="173">
        <f t="shared" si="497"/>
        <v>422.27292952632445</v>
      </c>
      <c r="S1971" s="173">
        <f t="shared" si="511"/>
        <v>173.87708862848655</v>
      </c>
      <c r="T1971" s="111"/>
      <c r="U1971" s="32">
        <f t="shared" si="494"/>
        <v>0</v>
      </c>
      <c r="V1971" s="280"/>
      <c r="W1971" s="134" t="s">
        <v>250</v>
      </c>
      <c r="X1971" s="215"/>
      <c r="Y1971" s="294"/>
      <c r="Z1971" s="151"/>
    </row>
    <row r="1972" spans="1:26" s="46" customFormat="1" ht="12.75" customHeight="1">
      <c r="A1972" s="309" t="s">
        <v>2881</v>
      </c>
      <c r="B1972" s="314"/>
      <c r="C1972" s="314">
        <v>769335</v>
      </c>
      <c r="D1972" s="351">
        <v>5903933902944</v>
      </c>
      <c r="E1972" s="342">
        <v>5903933902944</v>
      </c>
      <c r="F1972" s="352">
        <v>2106909200</v>
      </c>
      <c r="G1972" s="91" t="s">
        <v>923</v>
      </c>
      <c r="H1972" s="79" t="s">
        <v>257</v>
      </c>
      <c r="I1972" s="256" t="s">
        <v>1060</v>
      </c>
      <c r="J1972" s="144" t="s">
        <v>1029</v>
      </c>
      <c r="K1972" s="147" t="s">
        <v>55</v>
      </c>
      <c r="L1972" s="15">
        <v>24</v>
      </c>
      <c r="M1972" s="206">
        <v>5.858392474005611</v>
      </c>
      <c r="N1972" s="73"/>
      <c r="O1972" s="197">
        <f t="shared" si="493"/>
        <v>248.3958408978379</v>
      </c>
      <c r="P1972" s="174">
        <v>1.7</v>
      </c>
      <c r="Q1972" s="174">
        <f t="shared" si="510"/>
        <v>7.9674137646476311</v>
      </c>
      <c r="R1972" s="173">
        <f t="shared" si="497"/>
        <v>422.27292952632445</v>
      </c>
      <c r="S1972" s="173">
        <f t="shared" si="511"/>
        <v>173.87708862848655</v>
      </c>
      <c r="T1972" s="111"/>
      <c r="U1972" s="32">
        <f t="shared" si="494"/>
        <v>0</v>
      </c>
      <c r="V1972" s="280"/>
      <c r="W1972" s="134" t="s">
        <v>250</v>
      </c>
      <c r="X1972" s="215"/>
      <c r="Y1972" s="294"/>
      <c r="Z1972" s="151"/>
    </row>
    <row r="1973" spans="1:26" s="46" customFormat="1" ht="12.75" customHeight="1">
      <c r="A1973" s="309" t="s">
        <v>2882</v>
      </c>
      <c r="B1973" s="278">
        <v>81096052</v>
      </c>
      <c r="C1973" s="278">
        <v>769336</v>
      </c>
      <c r="D1973" s="351">
        <v>5903933903750</v>
      </c>
      <c r="E1973" s="342">
        <v>5903933903750</v>
      </c>
      <c r="F1973" s="318">
        <v>2106909200</v>
      </c>
      <c r="G1973" s="91" t="s">
        <v>923</v>
      </c>
      <c r="H1973" s="79" t="s">
        <v>257</v>
      </c>
      <c r="I1973" s="256" t="s">
        <v>1060</v>
      </c>
      <c r="J1973" s="144" t="s">
        <v>1029</v>
      </c>
      <c r="K1973" s="147" t="s">
        <v>1048</v>
      </c>
      <c r="L1973" s="15">
        <v>24</v>
      </c>
      <c r="M1973" s="206">
        <v>5.858392474005611</v>
      </c>
      <c r="N1973" s="73"/>
      <c r="O1973" s="197">
        <f t="shared" si="493"/>
        <v>248.3958408978379</v>
      </c>
      <c r="P1973" s="174">
        <v>1.7</v>
      </c>
      <c r="Q1973" s="174">
        <f t="shared" si="510"/>
        <v>7.9674137646476311</v>
      </c>
      <c r="R1973" s="173">
        <f t="shared" si="497"/>
        <v>422.27292952632445</v>
      </c>
      <c r="S1973" s="173">
        <f t="shared" si="511"/>
        <v>173.87708862848655</v>
      </c>
      <c r="T1973" s="111"/>
      <c r="U1973" s="32">
        <f t="shared" si="494"/>
        <v>0</v>
      </c>
      <c r="V1973" s="280"/>
      <c r="W1973" s="136" t="s">
        <v>251</v>
      </c>
      <c r="X1973" s="215"/>
      <c r="Y1973" s="294"/>
      <c r="Z1973" s="151"/>
    </row>
    <row r="1974" spans="1:26" s="46" customFormat="1" ht="12.75" customHeight="1">
      <c r="A1974" s="309" t="s">
        <v>2883</v>
      </c>
      <c r="B1974" s="314"/>
      <c r="C1974" s="314">
        <v>867227</v>
      </c>
      <c r="D1974" s="351">
        <v>5903246225013</v>
      </c>
      <c r="E1974" s="342">
        <v>5903246225013</v>
      </c>
      <c r="F1974" s="318">
        <v>2106909200</v>
      </c>
      <c r="G1974" s="91" t="s">
        <v>923</v>
      </c>
      <c r="H1974" s="79" t="s">
        <v>257</v>
      </c>
      <c r="I1974" s="256" t="s">
        <v>1060</v>
      </c>
      <c r="J1974" s="144" t="s">
        <v>739</v>
      </c>
      <c r="K1974" s="147" t="s">
        <v>1047</v>
      </c>
      <c r="L1974" s="15">
        <v>12</v>
      </c>
      <c r="M1974" s="206">
        <v>13.130879683116024</v>
      </c>
      <c r="N1974" s="289"/>
      <c r="O1974" s="197">
        <f t="shared" si="493"/>
        <v>556.7492985641195</v>
      </c>
      <c r="P1974" s="174">
        <v>1.35</v>
      </c>
      <c r="Q1974" s="174">
        <f t="shared" si="510"/>
        <v>14.181350057765309</v>
      </c>
      <c r="R1974" s="173">
        <f t="shared" si="497"/>
        <v>751.61155306156138</v>
      </c>
      <c r="S1974" s="173">
        <f t="shared" si="511"/>
        <v>194.86225449744188</v>
      </c>
      <c r="T1974" s="111"/>
      <c r="U1974" s="32">
        <f t="shared" si="494"/>
        <v>0</v>
      </c>
      <c r="V1974" s="280" t="s">
        <v>4119</v>
      </c>
      <c r="W1974" s="136" t="s">
        <v>251</v>
      </c>
      <c r="X1974" s="215"/>
      <c r="Y1974" s="20">
        <v>47178</v>
      </c>
      <c r="Z1974" s="151"/>
    </row>
    <row r="1975" spans="1:26" s="46" customFormat="1" ht="12.75" customHeight="1">
      <c r="A1975" s="309" t="s">
        <v>2884</v>
      </c>
      <c r="B1975" s="278">
        <v>81068560</v>
      </c>
      <c r="C1975" s="278">
        <v>1023898</v>
      </c>
      <c r="D1975" s="351">
        <v>5903246224931</v>
      </c>
      <c r="E1975" s="342">
        <v>5903246224931</v>
      </c>
      <c r="F1975" s="352">
        <v>2106909200</v>
      </c>
      <c r="G1975" s="91" t="s">
        <v>923</v>
      </c>
      <c r="H1975" s="79" t="s">
        <v>257</v>
      </c>
      <c r="I1975" s="256" t="s">
        <v>1060</v>
      </c>
      <c r="J1975" s="144" t="s">
        <v>739</v>
      </c>
      <c r="K1975" s="147" t="s">
        <v>1028</v>
      </c>
      <c r="L1975" s="15">
        <v>12</v>
      </c>
      <c r="M1975" s="206">
        <v>13.130879683116024</v>
      </c>
      <c r="N1975" s="73"/>
      <c r="O1975" s="197">
        <f t="shared" si="493"/>
        <v>556.7492985641195</v>
      </c>
      <c r="P1975" s="174">
        <v>1.35</v>
      </c>
      <c r="Q1975" s="174">
        <f t="shared" si="510"/>
        <v>14.181350057765309</v>
      </c>
      <c r="R1975" s="173">
        <f t="shared" si="497"/>
        <v>751.61155306156138</v>
      </c>
      <c r="S1975" s="173">
        <f t="shared" si="511"/>
        <v>194.86225449744188</v>
      </c>
      <c r="T1975" s="111"/>
      <c r="U1975" s="32">
        <f t="shared" si="494"/>
        <v>0</v>
      </c>
      <c r="V1975" s="280" t="s">
        <v>4119</v>
      </c>
      <c r="W1975" s="136" t="s">
        <v>251</v>
      </c>
      <c r="X1975" s="215"/>
      <c r="Y1975" s="20">
        <v>47239</v>
      </c>
      <c r="Z1975" s="151"/>
    </row>
    <row r="1976" spans="1:26" s="46" customFormat="1" ht="12.75" customHeight="1">
      <c r="A1976" s="309" t="s">
        <v>2885</v>
      </c>
      <c r="B1976" s="278">
        <v>81068561</v>
      </c>
      <c r="C1976" s="278">
        <v>867788</v>
      </c>
      <c r="D1976" s="351">
        <v>5903246224955</v>
      </c>
      <c r="E1976" s="342">
        <v>5903246224955</v>
      </c>
      <c r="F1976" s="318">
        <v>2106909200</v>
      </c>
      <c r="G1976" s="91" t="s">
        <v>923</v>
      </c>
      <c r="H1976" s="79" t="s">
        <v>257</v>
      </c>
      <c r="I1976" s="256" t="s">
        <v>1060</v>
      </c>
      <c r="J1976" s="144" t="s">
        <v>739</v>
      </c>
      <c r="K1976" s="147" t="s">
        <v>126</v>
      </c>
      <c r="L1976" s="15">
        <v>12</v>
      </c>
      <c r="M1976" s="206">
        <v>13.130879683116024</v>
      </c>
      <c r="N1976" s="73"/>
      <c r="O1976" s="197">
        <f t="shared" si="493"/>
        <v>556.7492985641195</v>
      </c>
      <c r="P1976" s="174">
        <v>1.35</v>
      </c>
      <c r="Q1976" s="174">
        <f t="shared" si="510"/>
        <v>14.181350057765309</v>
      </c>
      <c r="R1976" s="173">
        <f t="shared" si="497"/>
        <v>751.61155306156138</v>
      </c>
      <c r="S1976" s="173">
        <f t="shared" si="511"/>
        <v>194.86225449744188</v>
      </c>
      <c r="T1976" s="111"/>
      <c r="U1976" s="32">
        <f t="shared" si="494"/>
        <v>0</v>
      </c>
      <c r="V1976" s="280" t="s">
        <v>4119</v>
      </c>
      <c r="W1976" s="136" t="s">
        <v>251</v>
      </c>
      <c r="X1976" s="215"/>
      <c r="Y1976" s="20">
        <v>47209</v>
      </c>
      <c r="Z1976" s="151"/>
    </row>
    <row r="1977" spans="1:26" s="46" customFormat="1" ht="12.75" customHeight="1">
      <c r="A1977" s="309" t="s">
        <v>2886</v>
      </c>
      <c r="B1977" s="314"/>
      <c r="C1977" s="314">
        <v>1023899</v>
      </c>
      <c r="D1977" s="351">
        <v>5903933902968</v>
      </c>
      <c r="E1977" s="342">
        <v>5903933902968</v>
      </c>
      <c r="F1977" s="318">
        <v>2106909200</v>
      </c>
      <c r="G1977" s="91" t="s">
        <v>923</v>
      </c>
      <c r="H1977" s="79" t="s">
        <v>257</v>
      </c>
      <c r="I1977" s="256" t="s">
        <v>1060</v>
      </c>
      <c r="J1977" s="144" t="s">
        <v>739</v>
      </c>
      <c r="K1977" s="147" t="s">
        <v>55</v>
      </c>
      <c r="L1977" s="15">
        <v>12</v>
      </c>
      <c r="M1977" s="206">
        <v>13.130879683116024</v>
      </c>
      <c r="N1977" s="73"/>
      <c r="O1977" s="197">
        <f t="shared" si="493"/>
        <v>556.7492985641195</v>
      </c>
      <c r="P1977" s="174">
        <v>1.35</v>
      </c>
      <c r="Q1977" s="174">
        <f t="shared" si="510"/>
        <v>14.181350057765309</v>
      </c>
      <c r="R1977" s="173">
        <f t="shared" si="497"/>
        <v>751.61155306156138</v>
      </c>
      <c r="S1977" s="173">
        <f t="shared" si="511"/>
        <v>194.86225449744188</v>
      </c>
      <c r="T1977" s="111"/>
      <c r="U1977" s="32">
        <f t="shared" si="494"/>
        <v>0</v>
      </c>
      <c r="V1977" s="280" t="s">
        <v>4119</v>
      </c>
      <c r="W1977" s="135" t="s">
        <v>252</v>
      </c>
      <c r="X1977" s="215"/>
      <c r="Y1977" s="20">
        <v>47178</v>
      </c>
      <c r="Z1977" s="151"/>
    </row>
    <row r="1978" spans="1:26" s="46" customFormat="1" ht="12.75" customHeight="1">
      <c r="A1978" s="309" t="s">
        <v>2887</v>
      </c>
      <c r="B1978" s="314"/>
      <c r="C1978" s="314">
        <v>867241</v>
      </c>
      <c r="D1978" s="351">
        <v>5903933903774</v>
      </c>
      <c r="E1978" s="342">
        <v>5903933903774</v>
      </c>
      <c r="F1978" s="352">
        <v>2106909200</v>
      </c>
      <c r="G1978" s="91" t="s">
        <v>923</v>
      </c>
      <c r="H1978" s="79" t="s">
        <v>257</v>
      </c>
      <c r="I1978" s="256" t="s">
        <v>1060</v>
      </c>
      <c r="J1978" s="144" t="s">
        <v>739</v>
      </c>
      <c r="K1978" s="147" t="s">
        <v>1048</v>
      </c>
      <c r="L1978" s="15">
        <v>12</v>
      </c>
      <c r="M1978" s="206">
        <v>13.130879683116024</v>
      </c>
      <c r="N1978" s="73"/>
      <c r="O1978" s="197">
        <f t="shared" si="493"/>
        <v>556.7492985641195</v>
      </c>
      <c r="P1978" s="174">
        <v>1.35</v>
      </c>
      <c r="Q1978" s="174">
        <f t="shared" si="510"/>
        <v>14.181350057765309</v>
      </c>
      <c r="R1978" s="173">
        <f t="shared" si="497"/>
        <v>751.61155306156138</v>
      </c>
      <c r="S1978" s="173">
        <f t="shared" si="511"/>
        <v>194.86225449744188</v>
      </c>
      <c r="T1978" s="111"/>
      <c r="U1978" s="32">
        <f t="shared" si="494"/>
        <v>0</v>
      </c>
      <c r="V1978" s="280" t="s">
        <v>4119</v>
      </c>
      <c r="W1978" s="136" t="s">
        <v>251</v>
      </c>
      <c r="X1978" s="215"/>
      <c r="Y1978" s="20">
        <v>47178</v>
      </c>
      <c r="Z1978" s="151"/>
    </row>
    <row r="1979" spans="1:26" s="46" customFormat="1" ht="12.75" customHeight="1">
      <c r="A1979" s="309" t="s">
        <v>2888</v>
      </c>
      <c r="B1979" s="314">
        <v>81029981</v>
      </c>
      <c r="C1979" s="314">
        <v>769315</v>
      </c>
      <c r="D1979" s="351">
        <v>5902232619195</v>
      </c>
      <c r="E1979" s="342">
        <v>5902232619195</v>
      </c>
      <c r="F1979" s="352">
        <v>2106909200</v>
      </c>
      <c r="G1979" s="91" t="s">
        <v>923</v>
      </c>
      <c r="H1979" s="79" t="s">
        <v>257</v>
      </c>
      <c r="I1979" s="343" t="s">
        <v>953</v>
      </c>
      <c r="J1979" s="104" t="s">
        <v>495</v>
      </c>
      <c r="K1979" s="5"/>
      <c r="L1979" s="15">
        <v>12</v>
      </c>
      <c r="M1979" s="206">
        <v>9.5148374319194584</v>
      </c>
      <c r="N1979" s="73"/>
      <c r="O1979" s="197">
        <f t="shared" si="493"/>
        <v>403.42910711338504</v>
      </c>
      <c r="P1979" s="174">
        <v>1.5</v>
      </c>
      <c r="Q1979" s="174">
        <f t="shared" si="499"/>
        <v>11.41780491830335</v>
      </c>
      <c r="R1979" s="173">
        <f t="shared" si="497"/>
        <v>605.14366067007757</v>
      </c>
      <c r="S1979" s="173">
        <f t="shared" ref="S1979:S1982" si="512">R1979-O1979</f>
        <v>201.71455355669252</v>
      </c>
      <c r="T1979" s="111"/>
      <c r="U1979" s="32">
        <f t="shared" si="494"/>
        <v>0</v>
      </c>
      <c r="V1979" s="280"/>
      <c r="W1979" s="155" t="s">
        <v>253</v>
      </c>
      <c r="X1979" s="215"/>
      <c r="Y1979" s="20"/>
      <c r="Z1979" s="151"/>
    </row>
    <row r="1980" spans="1:26" s="46" customFormat="1" ht="12.75" customHeight="1">
      <c r="A1980" s="309" t="s">
        <v>3674</v>
      </c>
      <c r="B1980" s="314"/>
      <c r="C1980" s="314"/>
      <c r="D1980" s="278">
        <v>5903933923901</v>
      </c>
      <c r="E1980" s="278">
        <v>5903933923901</v>
      </c>
      <c r="F1980" s="318">
        <v>2106909200</v>
      </c>
      <c r="G1980" s="91" t="s">
        <v>923</v>
      </c>
      <c r="H1980" s="28" t="s">
        <v>257</v>
      </c>
      <c r="I1980" s="256" t="s">
        <v>3686</v>
      </c>
      <c r="J1980" s="104" t="s">
        <v>495</v>
      </c>
      <c r="K1980" s="5"/>
      <c r="L1980" s="15">
        <v>12</v>
      </c>
      <c r="M1980" s="206">
        <v>8.0805413434560158</v>
      </c>
      <c r="N1980" s="73"/>
      <c r="O1980" s="197">
        <f>(M1980+M1980*N1980)*$Y$3*(1-$Y$2/100)</f>
        <v>342.61495296253509</v>
      </c>
      <c r="P1980" s="174">
        <v>1.5</v>
      </c>
      <c r="Q1980" s="174">
        <f>M1980*0.8*P1980</f>
        <v>9.696649612147219</v>
      </c>
      <c r="R1980" s="173">
        <f t="shared" si="497"/>
        <v>513.92242944380257</v>
      </c>
      <c r="S1980" s="173">
        <f>R1980-O1980</f>
        <v>171.30747648126749</v>
      </c>
      <c r="T1980" s="111"/>
      <c r="U1980" s="32">
        <f>O1980*T1980</f>
        <v>0</v>
      </c>
      <c r="V1980" s="280" t="s">
        <v>4119</v>
      </c>
      <c r="W1980" s="135" t="s">
        <v>252</v>
      </c>
      <c r="X1980" s="215"/>
      <c r="Y1980" s="20">
        <v>46905</v>
      </c>
      <c r="Z1980" s="151"/>
    </row>
    <row r="1981" spans="1:26" s="46" customFormat="1" ht="12.75" customHeight="1">
      <c r="A1981" s="309" t="s">
        <v>2889</v>
      </c>
      <c r="B1981" s="314"/>
      <c r="C1981" s="314">
        <v>769326</v>
      </c>
      <c r="D1981" s="351">
        <v>5903246227666</v>
      </c>
      <c r="E1981" s="351">
        <v>5903246227666</v>
      </c>
      <c r="F1981" s="352">
        <v>2106909200</v>
      </c>
      <c r="G1981" s="91" t="s">
        <v>923</v>
      </c>
      <c r="H1981" s="79" t="s">
        <v>257</v>
      </c>
      <c r="I1981" s="256" t="s">
        <v>1147</v>
      </c>
      <c r="J1981" s="104" t="s">
        <v>480</v>
      </c>
      <c r="K1981" s="5"/>
      <c r="L1981" s="15"/>
      <c r="M1981" s="206">
        <v>11.110744347252023</v>
      </c>
      <c r="N1981" s="73"/>
      <c r="O1981" s="197">
        <f t="shared" si="493"/>
        <v>471.09556032348576</v>
      </c>
      <c r="P1981" s="174">
        <v>1.4</v>
      </c>
      <c r="Q1981" s="174">
        <f>M1981*0.8*P1981</f>
        <v>12.444033668922266</v>
      </c>
      <c r="R1981" s="173">
        <f t="shared" si="497"/>
        <v>659.53378445288013</v>
      </c>
      <c r="S1981" s="173">
        <f t="shared" si="512"/>
        <v>188.43822412939437</v>
      </c>
      <c r="T1981" s="111"/>
      <c r="U1981" s="32">
        <f t="shared" si="494"/>
        <v>0</v>
      </c>
      <c r="V1981" s="280" t="s">
        <v>4119</v>
      </c>
      <c r="W1981" s="136" t="s">
        <v>251</v>
      </c>
      <c r="X1981" s="215"/>
      <c r="Y1981" s="20">
        <v>46569</v>
      </c>
      <c r="Z1981" s="151"/>
    </row>
    <row r="1982" spans="1:26" s="46" customFormat="1" ht="12.75" customHeight="1">
      <c r="A1982" s="309" t="s">
        <v>2890</v>
      </c>
      <c r="B1982" s="314"/>
      <c r="C1982" s="314">
        <v>769327</v>
      </c>
      <c r="D1982" s="351">
        <v>5903933906409</v>
      </c>
      <c r="E1982" s="351">
        <v>5903933906409</v>
      </c>
      <c r="F1982" s="352">
        <v>2106909200</v>
      </c>
      <c r="G1982" s="91" t="s">
        <v>923</v>
      </c>
      <c r="H1982" s="79" t="s">
        <v>257</v>
      </c>
      <c r="I1982" s="256" t="s">
        <v>1147</v>
      </c>
      <c r="J1982" s="104" t="s">
        <v>495</v>
      </c>
      <c r="K1982" s="5"/>
      <c r="L1982" s="15"/>
      <c r="M1982" s="206">
        <v>7.9593332233041751</v>
      </c>
      <c r="N1982" s="73"/>
      <c r="O1982" s="197">
        <f t="shared" ref="O1982:O2031" si="513">(M1982+M1982*N1982)*$Y$3*(1-$Y$2/100)</f>
        <v>337.47572866809702</v>
      </c>
      <c r="P1982" s="174">
        <v>1.6</v>
      </c>
      <c r="Q1982" s="174">
        <f>M1982*0.8*P1982</f>
        <v>10.187946525829346</v>
      </c>
      <c r="R1982" s="173">
        <f t="shared" si="497"/>
        <v>539.96116586895539</v>
      </c>
      <c r="S1982" s="173">
        <f t="shared" si="512"/>
        <v>202.48543720085837</v>
      </c>
      <c r="T1982" s="111"/>
      <c r="U1982" s="32">
        <f t="shared" si="494"/>
        <v>0</v>
      </c>
      <c r="V1982" s="280"/>
      <c r="W1982" s="136" t="s">
        <v>251</v>
      </c>
      <c r="X1982" s="215"/>
      <c r="Y1982" s="294"/>
      <c r="Z1982" s="151"/>
    </row>
    <row r="1983" spans="1:26" s="46" customFormat="1" ht="12.75" customHeight="1">
      <c r="A1983" s="309" t="s">
        <v>2891</v>
      </c>
      <c r="B1983" s="314"/>
      <c r="C1983" s="314">
        <v>769317</v>
      </c>
      <c r="D1983" s="351">
        <v>5902232617689</v>
      </c>
      <c r="E1983" s="342">
        <v>5902232617689</v>
      </c>
      <c r="F1983" s="318">
        <v>2106909200</v>
      </c>
      <c r="G1983" s="91" t="s">
        <v>923</v>
      </c>
      <c r="H1983" s="79" t="s">
        <v>257</v>
      </c>
      <c r="I1983" s="256" t="s">
        <v>1046</v>
      </c>
      <c r="J1983" s="144" t="s">
        <v>495</v>
      </c>
      <c r="K1983" s="147"/>
      <c r="L1983" s="15">
        <v>12</v>
      </c>
      <c r="M1983" s="206">
        <v>6.060406007592011</v>
      </c>
      <c r="N1983" s="73"/>
      <c r="O1983" s="197">
        <f t="shared" si="513"/>
        <v>256.96121472190129</v>
      </c>
      <c r="P1983" s="174">
        <v>1.6</v>
      </c>
      <c r="Q1983" s="174">
        <f t="shared" si="499"/>
        <v>7.7573196897177752</v>
      </c>
      <c r="R1983" s="173">
        <f t="shared" si="497"/>
        <v>411.13794355504206</v>
      </c>
      <c r="S1983" s="173">
        <f t="shared" ref="S1983" si="514">R1983-O1983</f>
        <v>154.17672883314077</v>
      </c>
      <c r="T1983" s="111"/>
      <c r="U1983" s="32">
        <f t="shared" ref="U1983:U2031" si="515">O1983*T1983</f>
        <v>0</v>
      </c>
      <c r="V1983" s="280" t="s">
        <v>4119</v>
      </c>
      <c r="W1983" s="136" t="s">
        <v>251</v>
      </c>
      <c r="X1983" s="215"/>
      <c r="Y1983" s="20">
        <v>46905</v>
      </c>
      <c r="Z1983" s="151"/>
    </row>
    <row r="1984" spans="1:26" s="46" customFormat="1" ht="12.75" customHeight="1">
      <c r="A1984" s="309" t="s">
        <v>2892</v>
      </c>
      <c r="B1984" s="314"/>
      <c r="C1984" s="314">
        <v>769319</v>
      </c>
      <c r="D1984" s="351">
        <v>5902232619928</v>
      </c>
      <c r="E1984" s="342">
        <v>5902232619928</v>
      </c>
      <c r="F1984" s="318">
        <v>2106909200</v>
      </c>
      <c r="G1984" s="91" t="s">
        <v>923</v>
      </c>
      <c r="H1984" s="79" t="s">
        <v>257</v>
      </c>
      <c r="I1984" s="256" t="s">
        <v>1059</v>
      </c>
      <c r="J1984" s="144" t="s">
        <v>591</v>
      </c>
      <c r="K1984" s="147" t="s">
        <v>1028</v>
      </c>
      <c r="L1984" s="15">
        <v>24</v>
      </c>
      <c r="M1984" s="206">
        <v>6.5465626424568546</v>
      </c>
      <c r="N1984" s="73"/>
      <c r="O1984" s="197">
        <f t="shared" si="513"/>
        <v>277.57425604017061</v>
      </c>
      <c r="P1984" s="174">
        <v>1.6</v>
      </c>
      <c r="Q1984" s="174">
        <f t="shared" si="499"/>
        <v>8.3796001823447739</v>
      </c>
      <c r="R1984" s="173">
        <f t="shared" si="497"/>
        <v>444.11880966427304</v>
      </c>
      <c r="S1984" s="173">
        <f>R1984-O1984</f>
        <v>166.54455362410243</v>
      </c>
      <c r="T1984" s="111"/>
      <c r="U1984" s="32">
        <f t="shared" si="515"/>
        <v>0</v>
      </c>
      <c r="V1984" s="280"/>
      <c r="W1984" s="133" t="s">
        <v>249</v>
      </c>
      <c r="X1984" s="215"/>
      <c r="Y1984" s="294"/>
      <c r="Z1984" s="151"/>
    </row>
    <row r="1985" spans="1:26" s="46" customFormat="1" ht="12.75" customHeight="1">
      <c r="A1985" s="309" t="s">
        <v>2893</v>
      </c>
      <c r="B1985" s="314"/>
      <c r="C1985" s="314">
        <v>769320</v>
      </c>
      <c r="D1985" s="351">
        <v>5903246227468</v>
      </c>
      <c r="E1985" s="351">
        <v>5903246227468</v>
      </c>
      <c r="F1985" s="352">
        <v>2106909200</v>
      </c>
      <c r="G1985" s="91" t="s">
        <v>923</v>
      </c>
      <c r="H1985" s="79" t="s">
        <v>257</v>
      </c>
      <c r="I1985" s="256" t="s">
        <v>1151</v>
      </c>
      <c r="J1985" s="104" t="s">
        <v>486</v>
      </c>
      <c r="K1985" s="5"/>
      <c r="L1985" s="15"/>
      <c r="M1985" s="206">
        <v>5.9208897546324462</v>
      </c>
      <c r="N1985" s="73"/>
      <c r="O1985" s="197">
        <f t="shared" si="513"/>
        <v>251.04572559641571</v>
      </c>
      <c r="P1985" s="174">
        <v>1.7</v>
      </c>
      <c r="Q1985" s="174">
        <f t="shared" ref="Q1985:Q1999" si="516">M1985*0.8*P1985</f>
        <v>8.0524100663001281</v>
      </c>
      <c r="R1985" s="173">
        <f t="shared" si="497"/>
        <v>426.77773351390681</v>
      </c>
      <c r="S1985" s="173">
        <f t="shared" ref="S1985:S1999" si="517">R1985-O1985</f>
        <v>175.7320079174911</v>
      </c>
      <c r="T1985" s="111"/>
      <c r="U1985" s="32">
        <f t="shared" si="515"/>
        <v>0</v>
      </c>
      <c r="V1985" s="280">
        <v>4</v>
      </c>
      <c r="W1985" s="133" t="s">
        <v>249</v>
      </c>
      <c r="X1985" s="215"/>
      <c r="Y1985" s="20">
        <v>46388</v>
      </c>
      <c r="Z1985" s="151"/>
    </row>
    <row r="1986" spans="1:26" s="46" customFormat="1" ht="12.75" customHeight="1">
      <c r="A1986" s="309" t="s">
        <v>2894</v>
      </c>
      <c r="B1986" s="314"/>
      <c r="C1986" s="314">
        <v>773801</v>
      </c>
      <c r="D1986" s="351">
        <v>5902232619300</v>
      </c>
      <c r="E1986" s="342">
        <v>5902232619300</v>
      </c>
      <c r="F1986" s="318">
        <v>2106909200</v>
      </c>
      <c r="G1986" s="91" t="s">
        <v>923</v>
      </c>
      <c r="H1986" s="81" t="s">
        <v>241</v>
      </c>
      <c r="I1986" s="246" t="s">
        <v>1050</v>
      </c>
      <c r="J1986" s="144" t="s">
        <v>488</v>
      </c>
      <c r="K1986" s="147"/>
      <c r="L1986" s="15">
        <v>12</v>
      </c>
      <c r="M1986" s="206">
        <v>2.9397424655867397</v>
      </c>
      <c r="N1986" s="73"/>
      <c r="O1986" s="197">
        <f t="shared" si="513"/>
        <v>124.64508054087776</v>
      </c>
      <c r="P1986" s="174">
        <v>1.8</v>
      </c>
      <c r="Q1986" s="174">
        <f t="shared" si="516"/>
        <v>4.233229150444906</v>
      </c>
      <c r="R1986" s="173">
        <f t="shared" si="497"/>
        <v>224.36114497358002</v>
      </c>
      <c r="S1986" s="173">
        <f t="shared" si="517"/>
        <v>99.716064432702268</v>
      </c>
      <c r="T1986" s="111"/>
      <c r="U1986" s="32">
        <f t="shared" si="515"/>
        <v>0</v>
      </c>
      <c r="V1986" s="280"/>
      <c r="W1986" s="134" t="s">
        <v>250</v>
      </c>
      <c r="X1986" s="215"/>
      <c r="Y1986" s="20"/>
      <c r="Z1986" s="151"/>
    </row>
    <row r="1987" spans="1:26" s="46" customFormat="1" ht="12.75" customHeight="1">
      <c r="A1987" s="309" t="s">
        <v>2895</v>
      </c>
      <c r="B1987" s="314">
        <v>81029983</v>
      </c>
      <c r="C1987" s="314">
        <v>867104</v>
      </c>
      <c r="D1987" s="351">
        <v>5902232611069</v>
      </c>
      <c r="E1987" s="342">
        <v>5902232611069</v>
      </c>
      <c r="F1987" s="318">
        <v>2106909200</v>
      </c>
      <c r="G1987" s="91" t="s">
        <v>923</v>
      </c>
      <c r="H1987" s="81" t="s">
        <v>241</v>
      </c>
      <c r="I1987" s="160" t="s">
        <v>954</v>
      </c>
      <c r="J1987" s="104" t="s">
        <v>495</v>
      </c>
      <c r="K1987" s="5"/>
      <c r="L1987" s="15">
        <v>12</v>
      </c>
      <c r="M1987" s="206">
        <v>4.2018814985971282</v>
      </c>
      <c r="N1987" s="73"/>
      <c r="O1987" s="197">
        <f t="shared" si="513"/>
        <v>178.15977554051824</v>
      </c>
      <c r="P1987" s="174">
        <v>1.7</v>
      </c>
      <c r="Q1987" s="174">
        <f t="shared" si="516"/>
        <v>5.7145588380920946</v>
      </c>
      <c r="R1987" s="173">
        <f t="shared" si="497"/>
        <v>302.87161841888104</v>
      </c>
      <c r="S1987" s="173">
        <f t="shared" si="517"/>
        <v>124.7118428783628</v>
      </c>
      <c r="T1987" s="111"/>
      <c r="U1987" s="32">
        <f t="shared" si="515"/>
        <v>0</v>
      </c>
      <c r="V1987" s="280" t="s">
        <v>4119</v>
      </c>
      <c r="W1987" s="135" t="s">
        <v>252</v>
      </c>
      <c r="X1987" s="215"/>
      <c r="Y1987" s="20">
        <v>47178</v>
      </c>
      <c r="Z1987" s="151"/>
    </row>
    <row r="1988" spans="1:26" s="46" customFormat="1" ht="12.75" customHeight="1">
      <c r="A1988" s="309" t="s">
        <v>2896</v>
      </c>
      <c r="B1988" s="314"/>
      <c r="C1988" s="314">
        <v>1023900</v>
      </c>
      <c r="D1988" s="351">
        <v>5903933904498</v>
      </c>
      <c r="E1988" s="351">
        <v>5903933904498</v>
      </c>
      <c r="F1988" s="352">
        <v>2106909200</v>
      </c>
      <c r="G1988" s="91" t="s">
        <v>923</v>
      </c>
      <c r="H1988" s="81" t="s">
        <v>241</v>
      </c>
      <c r="I1988" s="246" t="s">
        <v>1184</v>
      </c>
      <c r="J1988" s="104" t="s">
        <v>495</v>
      </c>
      <c r="K1988" s="5"/>
      <c r="L1988" s="15"/>
      <c r="M1988" s="206">
        <v>4.2422842053144096</v>
      </c>
      <c r="N1988" s="73"/>
      <c r="O1988" s="197">
        <f t="shared" si="513"/>
        <v>179.87285030533099</v>
      </c>
      <c r="P1988" s="174">
        <v>1.7</v>
      </c>
      <c r="Q1988" s="174">
        <f t="shared" ref="Q1988:Q1989" si="518">M1988*0.8*P1988</f>
        <v>5.7695065192275976</v>
      </c>
      <c r="R1988" s="173">
        <f t="shared" si="497"/>
        <v>305.78384551906265</v>
      </c>
      <c r="S1988" s="173">
        <f t="shared" ref="S1988:S1989" si="519">R1988-O1988</f>
        <v>125.91099521373167</v>
      </c>
      <c r="T1988" s="111"/>
      <c r="U1988" s="32">
        <f t="shared" si="515"/>
        <v>0</v>
      </c>
      <c r="V1988" s="280">
        <v>14</v>
      </c>
      <c r="W1988" s="133" t="s">
        <v>249</v>
      </c>
      <c r="X1988" s="215"/>
      <c r="Y1988" s="20">
        <v>46813</v>
      </c>
      <c r="Z1988" s="151"/>
    </row>
    <row r="1989" spans="1:26" s="46" customFormat="1" ht="12.75" customHeight="1">
      <c r="A1989" s="309" t="s">
        <v>2897</v>
      </c>
      <c r="B1989" s="314"/>
      <c r="C1989" s="314">
        <v>769309</v>
      </c>
      <c r="D1989" s="351">
        <v>5903933902586</v>
      </c>
      <c r="E1989" s="351">
        <v>5903933902586</v>
      </c>
      <c r="F1989" s="352">
        <v>2106909200</v>
      </c>
      <c r="G1989" s="91" t="s">
        <v>923</v>
      </c>
      <c r="H1989" s="81" t="s">
        <v>241</v>
      </c>
      <c r="I1989" s="246" t="s">
        <v>1185</v>
      </c>
      <c r="J1989" s="104" t="s">
        <v>486</v>
      </c>
      <c r="K1989" s="5"/>
      <c r="L1989" s="15"/>
      <c r="M1989" s="206">
        <v>7.4114633991553003</v>
      </c>
      <c r="N1989" s="73"/>
      <c r="O1989" s="197">
        <f t="shared" si="513"/>
        <v>314.24604812418477</v>
      </c>
      <c r="P1989" s="174">
        <v>1.6</v>
      </c>
      <c r="Q1989" s="174">
        <f t="shared" si="518"/>
        <v>9.4866731509187847</v>
      </c>
      <c r="R1989" s="173">
        <f t="shared" si="497"/>
        <v>502.79367699869562</v>
      </c>
      <c r="S1989" s="173">
        <f t="shared" si="519"/>
        <v>188.54762887451085</v>
      </c>
      <c r="T1989" s="111"/>
      <c r="U1989" s="32">
        <f t="shared" si="515"/>
        <v>0</v>
      </c>
      <c r="V1989" s="280">
        <v>25</v>
      </c>
      <c r="W1989" s="133" t="s">
        <v>249</v>
      </c>
      <c r="X1989" s="215"/>
      <c r="Y1989" s="20">
        <v>46508</v>
      </c>
      <c r="Z1989" s="151"/>
    </row>
    <row r="1990" spans="1:26" s="46" customFormat="1" ht="12.75" customHeight="1">
      <c r="A1990" s="309" t="s">
        <v>2898</v>
      </c>
      <c r="B1990" s="314"/>
      <c r="C1990" s="314">
        <v>773857</v>
      </c>
      <c r="D1990" s="351">
        <v>5902232617566</v>
      </c>
      <c r="E1990" s="351">
        <v>5902232617566</v>
      </c>
      <c r="F1990" s="352">
        <v>2106909200</v>
      </c>
      <c r="G1990" s="91" t="s">
        <v>923</v>
      </c>
      <c r="H1990" s="81" t="s">
        <v>241</v>
      </c>
      <c r="I1990" s="160" t="s">
        <v>856</v>
      </c>
      <c r="J1990" s="104" t="s">
        <v>495</v>
      </c>
      <c r="K1990" s="5"/>
      <c r="L1990" s="15"/>
      <c r="M1990" s="206">
        <v>4.4038950321835291</v>
      </c>
      <c r="N1990" s="73"/>
      <c r="O1990" s="197">
        <f t="shared" si="513"/>
        <v>186.72514936458163</v>
      </c>
      <c r="P1990" s="174">
        <v>1.7</v>
      </c>
      <c r="Q1990" s="174">
        <f t="shared" si="516"/>
        <v>5.9892972437695997</v>
      </c>
      <c r="R1990" s="173">
        <f t="shared" si="497"/>
        <v>317.43275391978881</v>
      </c>
      <c r="S1990" s="173">
        <f t="shared" si="517"/>
        <v>130.70760455520718</v>
      </c>
      <c r="T1990" s="111"/>
      <c r="U1990" s="32">
        <f t="shared" si="515"/>
        <v>0</v>
      </c>
      <c r="V1990" s="280" t="s">
        <v>4119</v>
      </c>
      <c r="W1990" s="135" t="s">
        <v>252</v>
      </c>
      <c r="X1990" s="215"/>
      <c r="Y1990" s="20">
        <v>46966</v>
      </c>
      <c r="Z1990" s="151"/>
    </row>
    <row r="1991" spans="1:26" s="46" customFormat="1" ht="12.75" customHeight="1">
      <c r="A1991" s="309" t="s">
        <v>2899</v>
      </c>
      <c r="B1991" s="314"/>
      <c r="C1991" s="314">
        <v>867238</v>
      </c>
      <c r="D1991" s="351">
        <v>5903933901350</v>
      </c>
      <c r="E1991" s="351">
        <v>5903933901350</v>
      </c>
      <c r="F1991" s="352">
        <v>2106909200</v>
      </c>
      <c r="G1991" s="91" t="s">
        <v>923</v>
      </c>
      <c r="H1991" s="81" t="s">
        <v>241</v>
      </c>
      <c r="I1991" s="160" t="s">
        <v>856</v>
      </c>
      <c r="J1991" s="104" t="s">
        <v>490</v>
      </c>
      <c r="K1991" s="5"/>
      <c r="L1991" s="15"/>
      <c r="M1991" s="206">
        <v>6.4644330747648135</v>
      </c>
      <c r="N1991" s="73"/>
      <c r="O1991" s="197">
        <f t="shared" si="513"/>
        <v>274.09196237002811</v>
      </c>
      <c r="P1991" s="174">
        <v>1.6</v>
      </c>
      <c r="Q1991" s="174">
        <f>M1991*0.8*P1991</f>
        <v>8.2744743356989616</v>
      </c>
      <c r="R1991" s="173">
        <f t="shared" si="497"/>
        <v>438.54713979204496</v>
      </c>
      <c r="S1991" s="173">
        <f>R1991-O1991</f>
        <v>164.45517742201685</v>
      </c>
      <c r="T1991" s="111"/>
      <c r="U1991" s="32">
        <f t="shared" si="515"/>
        <v>0</v>
      </c>
      <c r="V1991" s="280" t="s">
        <v>4119</v>
      </c>
      <c r="W1991" s="136" t="s">
        <v>251</v>
      </c>
      <c r="X1991" s="215"/>
      <c r="Y1991" s="20">
        <v>46966</v>
      </c>
      <c r="Z1991" s="151"/>
    </row>
    <row r="1992" spans="1:26" s="46" customFormat="1" ht="12.75" customHeight="1">
      <c r="A1992" s="309" t="s">
        <v>2900</v>
      </c>
      <c r="B1992" s="314">
        <v>81154283</v>
      </c>
      <c r="C1992" s="314">
        <v>773929</v>
      </c>
      <c r="D1992" s="351">
        <v>5903246223361</v>
      </c>
      <c r="E1992" s="351">
        <v>5903246223361</v>
      </c>
      <c r="F1992" s="318">
        <v>2106909200</v>
      </c>
      <c r="G1992" s="91" t="s">
        <v>923</v>
      </c>
      <c r="H1992" s="81" t="s">
        <v>241</v>
      </c>
      <c r="I1992" s="246" t="s">
        <v>856</v>
      </c>
      <c r="J1992" s="104" t="s">
        <v>1133</v>
      </c>
      <c r="K1992" s="5"/>
      <c r="L1992" s="15"/>
      <c r="M1992" s="206">
        <v>8.947756584066207</v>
      </c>
      <c r="N1992" s="73"/>
      <c r="O1992" s="197">
        <f t="shared" si="513"/>
        <v>379.38487916440721</v>
      </c>
      <c r="P1992" s="174">
        <v>1.5</v>
      </c>
      <c r="Q1992" s="174">
        <f>M1992*0.8*P1992</f>
        <v>10.737307900879449</v>
      </c>
      <c r="R1992" s="173">
        <f t="shared" si="497"/>
        <v>569.07731874661079</v>
      </c>
      <c r="S1992" s="173">
        <f>R1992-O1992</f>
        <v>189.69243958220358</v>
      </c>
      <c r="T1992" s="111"/>
      <c r="U1992" s="32">
        <f t="shared" si="515"/>
        <v>0</v>
      </c>
      <c r="V1992" s="280"/>
      <c r="W1992" s="135" t="s">
        <v>252</v>
      </c>
      <c r="X1992" s="215"/>
      <c r="Y1992" s="20"/>
      <c r="Z1992" s="151"/>
    </row>
    <row r="1993" spans="1:26" s="46" customFormat="1" ht="12.75" customHeight="1">
      <c r="A1993" s="309" t="s">
        <v>2901</v>
      </c>
      <c r="B1993" s="314"/>
      <c r="C1993" s="314">
        <v>1023901</v>
      </c>
      <c r="D1993" s="351">
        <v>5903933915524</v>
      </c>
      <c r="E1993" s="351">
        <v>5903933915524</v>
      </c>
      <c r="F1993" s="318">
        <v>2106909200</v>
      </c>
      <c r="G1993" s="91" t="s">
        <v>923</v>
      </c>
      <c r="H1993" s="81" t="s">
        <v>241</v>
      </c>
      <c r="I1993" s="246" t="s">
        <v>856</v>
      </c>
      <c r="J1993" s="104" t="s">
        <v>985</v>
      </c>
      <c r="K1993" s="5"/>
      <c r="L1993" s="15"/>
      <c r="M1993" s="206">
        <v>11.545073444462783</v>
      </c>
      <c r="N1993" s="73"/>
      <c r="O1993" s="197">
        <f t="shared" si="513"/>
        <v>489.51111404522203</v>
      </c>
      <c r="P1993" s="174">
        <v>1.4</v>
      </c>
      <c r="Q1993" s="174">
        <f>M1993*0.8*P1993</f>
        <v>12.930482257798317</v>
      </c>
      <c r="R1993" s="173">
        <f t="shared" si="497"/>
        <v>685.31555966331086</v>
      </c>
      <c r="S1993" s="173">
        <f>R1993-O1993</f>
        <v>195.80444561808883</v>
      </c>
      <c r="T1993" s="111"/>
      <c r="U1993" s="32">
        <f t="shared" si="515"/>
        <v>0</v>
      </c>
      <c r="V1993" s="280">
        <v>24</v>
      </c>
      <c r="W1993" s="133" t="s">
        <v>249</v>
      </c>
      <c r="X1993" s="215"/>
      <c r="Y1993" s="20">
        <v>46692</v>
      </c>
      <c r="Z1993" s="151"/>
    </row>
    <row r="1994" spans="1:26" s="46" customFormat="1" ht="12.75" customHeight="1">
      <c r="A1994" s="309" t="s">
        <v>2902</v>
      </c>
      <c r="B1994" s="314"/>
      <c r="C1994" s="314">
        <v>773865</v>
      </c>
      <c r="D1994" s="351">
        <v>5902232619324</v>
      </c>
      <c r="E1994" s="351">
        <v>5902232619324</v>
      </c>
      <c r="F1994" s="352">
        <v>2106909200</v>
      </c>
      <c r="G1994" s="91" t="s">
        <v>923</v>
      </c>
      <c r="H1994" s="81" t="s">
        <v>241</v>
      </c>
      <c r="I1994" s="160" t="s">
        <v>1142</v>
      </c>
      <c r="J1994" s="104" t="s">
        <v>495</v>
      </c>
      <c r="K1994" s="5"/>
      <c r="L1994" s="15"/>
      <c r="M1994" s="206">
        <v>5.9208897546324462</v>
      </c>
      <c r="N1994" s="73"/>
      <c r="O1994" s="197">
        <f t="shared" si="513"/>
        <v>251.04572559641571</v>
      </c>
      <c r="P1994" s="174">
        <v>1.7</v>
      </c>
      <c r="Q1994" s="174">
        <f t="shared" si="516"/>
        <v>8.0524100663001281</v>
      </c>
      <c r="R1994" s="173">
        <f t="shared" si="497"/>
        <v>426.77773351390681</v>
      </c>
      <c r="S1994" s="173">
        <f t="shared" si="517"/>
        <v>175.7320079174911</v>
      </c>
      <c r="T1994" s="111"/>
      <c r="U1994" s="32">
        <f t="shared" si="515"/>
        <v>0</v>
      </c>
      <c r="V1994" s="280" t="s">
        <v>4119</v>
      </c>
      <c r="W1994" s="155" t="s">
        <v>253</v>
      </c>
      <c r="X1994" s="215"/>
      <c r="Y1994" s="20">
        <v>46997</v>
      </c>
      <c r="Z1994" s="151"/>
    </row>
    <row r="1995" spans="1:26" s="46" customFormat="1" ht="12.75" customHeight="1">
      <c r="A1995" s="309" t="s">
        <v>4076</v>
      </c>
      <c r="B1995" s="314"/>
      <c r="C1995" s="314"/>
      <c r="D1995" s="278">
        <v>5903246225075</v>
      </c>
      <c r="E1995" s="278">
        <v>5903246225075</v>
      </c>
      <c r="F1995" s="318">
        <v>2106909200</v>
      </c>
      <c r="G1995" s="91" t="s">
        <v>923</v>
      </c>
      <c r="H1995" s="81" t="s">
        <v>241</v>
      </c>
      <c r="I1995" s="160" t="s">
        <v>4073</v>
      </c>
      <c r="J1995" s="104" t="s">
        <v>476</v>
      </c>
      <c r="K1995" s="5"/>
      <c r="L1995" s="15"/>
      <c r="M1995" s="206">
        <v>3.6362436045552071</v>
      </c>
      <c r="N1995" s="73"/>
      <c r="O1995" s="197">
        <f>(M1995+M1995*N1995)*$Y$3*(1-$Y$2/100)</f>
        <v>154.1767288331408</v>
      </c>
      <c r="P1995" s="174">
        <v>1.8</v>
      </c>
      <c r="Q1995" s="174">
        <f>M1995*0.8*P1995</f>
        <v>5.2361907905594984</v>
      </c>
      <c r="R1995" s="173">
        <f>Q1995*53</f>
        <v>277.51811189965343</v>
      </c>
      <c r="S1995" s="173">
        <f>R1995-O1995</f>
        <v>123.34138306651263</v>
      </c>
      <c r="T1995" s="111"/>
      <c r="U1995" s="32">
        <f>O1995*T1995</f>
        <v>0</v>
      </c>
      <c r="V1995" s="280" t="s">
        <v>4119</v>
      </c>
      <c r="W1995" s="357"/>
      <c r="X1995" s="215"/>
      <c r="Y1995" s="20">
        <v>47150</v>
      </c>
      <c r="Z1995" s="151"/>
    </row>
    <row r="1996" spans="1:26" s="46" customFormat="1" ht="12.75" customHeight="1">
      <c r="A1996" s="309" t="s">
        <v>2903</v>
      </c>
      <c r="B1996" s="314"/>
      <c r="C1996" s="314">
        <v>773908</v>
      </c>
      <c r="D1996" s="351">
        <v>5903246229950</v>
      </c>
      <c r="E1996" s="351">
        <v>5903246229950</v>
      </c>
      <c r="F1996" s="352">
        <v>2106909200</v>
      </c>
      <c r="G1996" s="91" t="s">
        <v>923</v>
      </c>
      <c r="H1996" s="81" t="s">
        <v>241</v>
      </c>
      <c r="I1996" s="246" t="s">
        <v>1190</v>
      </c>
      <c r="J1996" s="104" t="s">
        <v>495</v>
      </c>
      <c r="K1996" s="5"/>
      <c r="L1996" s="15"/>
      <c r="M1996" s="206">
        <v>5.9189965340815318</v>
      </c>
      <c r="N1996" s="73"/>
      <c r="O1996" s="197">
        <f t="shared" si="513"/>
        <v>250.96545304505696</v>
      </c>
      <c r="P1996" s="174">
        <v>1.7</v>
      </c>
      <c r="Q1996" s="174">
        <f>M1996*0.8*P1996</f>
        <v>8.0498352863508842</v>
      </c>
      <c r="R1996" s="173">
        <f t="shared" si="497"/>
        <v>426.64127017659689</v>
      </c>
      <c r="S1996" s="173">
        <f>R1996-O1996</f>
        <v>175.67581713153993</v>
      </c>
      <c r="T1996" s="111"/>
      <c r="U1996" s="32">
        <f t="shared" si="515"/>
        <v>0</v>
      </c>
      <c r="V1996" s="280"/>
      <c r="W1996" s="134" t="s">
        <v>250</v>
      </c>
      <c r="X1996" s="215"/>
      <c r="Y1996" s="294"/>
      <c r="Z1996" s="151"/>
    </row>
    <row r="1997" spans="1:26" s="46" customFormat="1" ht="12.75" customHeight="1">
      <c r="A1997" s="309" t="s">
        <v>2904</v>
      </c>
      <c r="B1997" s="314"/>
      <c r="C1997" s="314">
        <v>773861</v>
      </c>
      <c r="D1997" s="351">
        <v>5903246229196</v>
      </c>
      <c r="E1997" s="351">
        <v>5903246229196</v>
      </c>
      <c r="F1997" s="352">
        <v>2106909200</v>
      </c>
      <c r="G1997" s="91" t="s">
        <v>923</v>
      </c>
      <c r="H1997" s="81" t="s">
        <v>241</v>
      </c>
      <c r="I1997" s="246" t="s">
        <v>1191</v>
      </c>
      <c r="J1997" s="104" t="s">
        <v>490</v>
      </c>
      <c r="K1997" s="5"/>
      <c r="L1997" s="15"/>
      <c r="M1997" s="206">
        <v>4.4442977389008096</v>
      </c>
      <c r="N1997" s="73"/>
      <c r="O1997" s="197">
        <f t="shared" si="513"/>
        <v>188.43822412939434</v>
      </c>
      <c r="P1997" s="174">
        <v>1.7</v>
      </c>
      <c r="Q1997" s="174">
        <f>M1997*0.8*P1997</f>
        <v>6.0442449249051009</v>
      </c>
      <c r="R1997" s="173">
        <f t="shared" si="497"/>
        <v>320.34498101997036</v>
      </c>
      <c r="S1997" s="173">
        <f>R1997-O1997</f>
        <v>131.90675689057602</v>
      </c>
      <c r="T1997" s="111"/>
      <c r="U1997" s="32">
        <f t="shared" si="515"/>
        <v>0</v>
      </c>
      <c r="V1997" s="280">
        <v>33</v>
      </c>
      <c r="W1997" s="133" t="s">
        <v>249</v>
      </c>
      <c r="X1997" s="215"/>
      <c r="Y1997" s="20">
        <v>47027</v>
      </c>
      <c r="Z1997" s="151"/>
    </row>
    <row r="1998" spans="1:26" s="46" customFormat="1" ht="12.75" customHeight="1">
      <c r="A1998" s="309" t="s">
        <v>2905</v>
      </c>
      <c r="B1998" s="314"/>
      <c r="C1998" s="314">
        <v>773835</v>
      </c>
      <c r="D1998" s="351">
        <v>5902232613087</v>
      </c>
      <c r="E1998" s="351">
        <v>5902232613087</v>
      </c>
      <c r="F1998" s="352">
        <v>2106909200</v>
      </c>
      <c r="G1998" s="91" t="s">
        <v>923</v>
      </c>
      <c r="H1998" s="81" t="s">
        <v>241</v>
      </c>
      <c r="I1998" s="160" t="s">
        <v>955</v>
      </c>
      <c r="J1998" s="104" t="s">
        <v>498</v>
      </c>
      <c r="K1998" s="5"/>
      <c r="L1998" s="15"/>
      <c r="M1998" s="206">
        <v>3.2322165373824068</v>
      </c>
      <c r="N1998" s="73"/>
      <c r="O1998" s="197">
        <f t="shared" si="513"/>
        <v>137.04598118501406</v>
      </c>
      <c r="P1998" s="174">
        <v>1.8</v>
      </c>
      <c r="Q1998" s="174">
        <f t="shared" si="516"/>
        <v>4.6543918138306664</v>
      </c>
      <c r="R1998" s="173">
        <f t="shared" si="497"/>
        <v>246.68276613302532</v>
      </c>
      <c r="S1998" s="173">
        <f t="shared" si="517"/>
        <v>109.63678494801127</v>
      </c>
      <c r="T1998" s="111"/>
      <c r="U1998" s="32">
        <f t="shared" si="515"/>
        <v>0</v>
      </c>
      <c r="V1998" s="280">
        <v>5</v>
      </c>
      <c r="W1998" s="134" t="s">
        <v>250</v>
      </c>
      <c r="X1998" s="215"/>
      <c r="Y1998" s="20">
        <v>46844</v>
      </c>
      <c r="Z1998" s="151"/>
    </row>
    <row r="1999" spans="1:26" s="46" customFormat="1" ht="12.75" customHeight="1">
      <c r="A1999" s="309" t="s">
        <v>2906</v>
      </c>
      <c r="B1999" s="314"/>
      <c r="C1999" s="314">
        <v>867116</v>
      </c>
      <c r="D1999" s="351">
        <v>5902232613063</v>
      </c>
      <c r="E1999" s="351">
        <v>5902232613063</v>
      </c>
      <c r="F1999" s="352">
        <v>2106909200</v>
      </c>
      <c r="G1999" s="91" t="s">
        <v>923</v>
      </c>
      <c r="H1999" s="81" t="s">
        <v>241</v>
      </c>
      <c r="I1999" s="160" t="s">
        <v>955</v>
      </c>
      <c r="J1999" s="104" t="s">
        <v>481</v>
      </c>
      <c r="K1999" s="5"/>
      <c r="L1999" s="15"/>
      <c r="M1999" s="206">
        <v>5.9576940421515285</v>
      </c>
      <c r="N1999" s="73"/>
      <c r="O1999" s="197">
        <f t="shared" si="513"/>
        <v>252.60622738722483</v>
      </c>
      <c r="P1999" s="174">
        <v>1.7</v>
      </c>
      <c r="Q1999" s="174">
        <f t="shared" si="516"/>
        <v>8.1024638973260785</v>
      </c>
      <c r="R1999" s="173">
        <f t="shared" si="497"/>
        <v>429.43058655828219</v>
      </c>
      <c r="S1999" s="173">
        <f t="shared" si="517"/>
        <v>176.82435917105735</v>
      </c>
      <c r="T1999" s="111"/>
      <c r="U1999" s="32">
        <f t="shared" si="515"/>
        <v>0</v>
      </c>
      <c r="V1999" s="280">
        <v>19</v>
      </c>
      <c r="W1999" s="134" t="s">
        <v>250</v>
      </c>
      <c r="X1999" s="215"/>
      <c r="Y1999" s="294">
        <v>46631</v>
      </c>
      <c r="Z1999" s="151"/>
    </row>
    <row r="2000" spans="1:26" s="46" customFormat="1" ht="12.75" customHeight="1">
      <c r="A2000" s="309" t="s">
        <v>2907</v>
      </c>
      <c r="B2000" s="314"/>
      <c r="C2000" s="314">
        <v>769303</v>
      </c>
      <c r="D2000" s="351">
        <v>5903246220193</v>
      </c>
      <c r="E2000" s="351">
        <v>5903246220193</v>
      </c>
      <c r="F2000" s="352">
        <v>2106909200</v>
      </c>
      <c r="G2000" s="91" t="s">
        <v>923</v>
      </c>
      <c r="H2000" s="81" t="s">
        <v>241</v>
      </c>
      <c r="I2000" s="160" t="s">
        <v>1390</v>
      </c>
      <c r="J2000" s="104" t="s">
        <v>481</v>
      </c>
      <c r="K2000" s="5"/>
      <c r="L2000" s="15"/>
      <c r="M2000" s="206">
        <v>8.8077900643670581</v>
      </c>
      <c r="N2000" s="73"/>
      <c r="O2000" s="197">
        <f t="shared" si="513"/>
        <v>373.45029872916325</v>
      </c>
      <c r="P2000" s="174">
        <v>1.5</v>
      </c>
      <c r="Q2000" s="174">
        <f t="shared" ref="Q2000" si="520">M2000*0.8*P2000</f>
        <v>10.56934807724047</v>
      </c>
      <c r="R2000" s="173">
        <f t="shared" si="497"/>
        <v>560.17544809374488</v>
      </c>
      <c r="S2000" s="173">
        <f t="shared" ref="S2000" si="521">R2000-O2000</f>
        <v>186.72514936458163</v>
      </c>
      <c r="T2000" s="111"/>
      <c r="U2000" s="32">
        <f t="shared" si="515"/>
        <v>0</v>
      </c>
      <c r="V2000" s="280" t="s">
        <v>4119</v>
      </c>
      <c r="W2000" s="133" t="s">
        <v>249</v>
      </c>
      <c r="X2000" s="215"/>
      <c r="Y2000" s="20">
        <v>47119</v>
      </c>
      <c r="Z2000" s="151"/>
    </row>
    <row r="2001" spans="1:26" s="46" customFormat="1" ht="12.75" customHeight="1">
      <c r="A2001" s="309" t="s">
        <v>2908</v>
      </c>
      <c r="B2001" s="314"/>
      <c r="C2001" s="314">
        <v>773915</v>
      </c>
      <c r="D2001" s="351">
        <v>5903933908236</v>
      </c>
      <c r="E2001" s="351">
        <v>5903933908236</v>
      </c>
      <c r="F2001" s="318">
        <v>2106909200</v>
      </c>
      <c r="G2001" s="91" t="s">
        <v>923</v>
      </c>
      <c r="H2001" s="81" t="s">
        <v>241</v>
      </c>
      <c r="I2001" s="160" t="s">
        <v>1143</v>
      </c>
      <c r="J2001" s="104" t="s">
        <v>495</v>
      </c>
      <c r="K2001" s="5"/>
      <c r="L2001" s="15"/>
      <c r="M2001" s="206">
        <v>5.9189965340815318</v>
      </c>
      <c r="N2001" s="73"/>
      <c r="O2001" s="197">
        <f t="shared" si="513"/>
        <v>250.96545304505696</v>
      </c>
      <c r="P2001" s="174">
        <v>1.7</v>
      </c>
      <c r="Q2001" s="174">
        <f t="shared" ref="Q2001" si="522">M2001*0.8*P2001</f>
        <v>8.0498352863508842</v>
      </c>
      <c r="R2001" s="173">
        <f t="shared" si="497"/>
        <v>426.64127017659689</v>
      </c>
      <c r="S2001" s="173">
        <f t="shared" ref="S2001:S2002" si="523">R2001-O2001</f>
        <v>175.67581713153993</v>
      </c>
      <c r="T2001" s="111"/>
      <c r="U2001" s="32">
        <f t="shared" si="515"/>
        <v>0</v>
      </c>
      <c r="V2001" s="280">
        <v>18</v>
      </c>
      <c r="W2001" s="133" t="s">
        <v>249</v>
      </c>
      <c r="X2001" s="215"/>
      <c r="Y2001" s="20">
        <v>47150</v>
      </c>
      <c r="Z2001" s="151"/>
    </row>
    <row r="2002" spans="1:26" s="46" customFormat="1" ht="12.75" customHeight="1">
      <c r="A2002" s="309" t="s">
        <v>2909</v>
      </c>
      <c r="B2002" s="314"/>
      <c r="C2002" s="314">
        <v>773864</v>
      </c>
      <c r="D2002" s="351">
        <v>5902232619256</v>
      </c>
      <c r="E2002" s="342">
        <v>5902232619256</v>
      </c>
      <c r="F2002" s="318">
        <v>2106909200</v>
      </c>
      <c r="G2002" s="91" t="s">
        <v>923</v>
      </c>
      <c r="H2002" s="81" t="s">
        <v>241</v>
      </c>
      <c r="I2002" s="246" t="s">
        <v>1056</v>
      </c>
      <c r="J2002" s="144" t="s">
        <v>495</v>
      </c>
      <c r="K2002" s="147"/>
      <c r="L2002" s="15">
        <v>12</v>
      </c>
      <c r="M2002" s="206">
        <v>4.2186914568748666</v>
      </c>
      <c r="N2002" s="73"/>
      <c r="O2002" s="197">
        <f t="shared" si="513"/>
        <v>178.87251777149436</v>
      </c>
      <c r="P2002" s="174">
        <v>1.7</v>
      </c>
      <c r="Q2002" s="174">
        <f t="shared" si="499"/>
        <v>5.7374203813498186</v>
      </c>
      <c r="R2002" s="173">
        <f t="shared" si="497"/>
        <v>304.0832802115404</v>
      </c>
      <c r="S2002" s="173">
        <f t="shared" si="523"/>
        <v>125.21076244004604</v>
      </c>
      <c r="T2002" s="111"/>
      <c r="U2002" s="32">
        <f t="shared" si="515"/>
        <v>0</v>
      </c>
      <c r="V2002" s="280">
        <v>6</v>
      </c>
      <c r="W2002" s="137"/>
      <c r="X2002" s="215"/>
      <c r="Y2002" s="20">
        <v>47027</v>
      </c>
      <c r="Z2002" s="151"/>
    </row>
    <row r="2003" spans="1:26" s="46" customFormat="1" ht="12.75" customHeight="1">
      <c r="A2003" s="309" t="s">
        <v>2910</v>
      </c>
      <c r="B2003" s="314">
        <v>81029986</v>
      </c>
      <c r="C2003" s="314">
        <v>773856</v>
      </c>
      <c r="D2003" s="351">
        <v>5902232617672</v>
      </c>
      <c r="E2003" s="342">
        <v>5902232617672</v>
      </c>
      <c r="F2003" s="352">
        <v>2106909200</v>
      </c>
      <c r="G2003" s="91" t="s">
        <v>923</v>
      </c>
      <c r="H2003" s="81" t="s">
        <v>241</v>
      </c>
      <c r="I2003" s="160" t="s">
        <v>956</v>
      </c>
      <c r="J2003" s="104" t="s">
        <v>495</v>
      </c>
      <c r="K2003" s="5"/>
      <c r="L2003" s="15">
        <v>9</v>
      </c>
      <c r="M2003" s="206">
        <v>5.9208897546324462</v>
      </c>
      <c r="N2003" s="73"/>
      <c r="O2003" s="197">
        <f t="shared" si="513"/>
        <v>251.04572559641571</v>
      </c>
      <c r="P2003" s="174">
        <v>1.7</v>
      </c>
      <c r="Q2003" s="174">
        <f t="shared" si="499"/>
        <v>8.0524100663001281</v>
      </c>
      <c r="R2003" s="173">
        <f t="shared" si="497"/>
        <v>426.77773351390681</v>
      </c>
      <c r="S2003" s="173">
        <f t="shared" si="495"/>
        <v>175.7320079174911</v>
      </c>
      <c r="T2003" s="111"/>
      <c r="U2003" s="32">
        <f t="shared" si="515"/>
        <v>0</v>
      </c>
      <c r="V2003" s="280"/>
      <c r="W2003" s="136" t="s">
        <v>251</v>
      </c>
      <c r="X2003" s="215"/>
      <c r="Y2003" s="20"/>
      <c r="Z2003" s="151"/>
    </row>
    <row r="2004" spans="1:26" s="46" customFormat="1" ht="12.75" customHeight="1">
      <c r="A2004" s="309" t="s">
        <v>2911</v>
      </c>
      <c r="B2004" s="314">
        <v>81029987</v>
      </c>
      <c r="C2004" s="314">
        <v>773881</v>
      </c>
      <c r="D2004" s="351">
        <v>5903246221084</v>
      </c>
      <c r="E2004" s="342">
        <v>5903246221084</v>
      </c>
      <c r="F2004" s="318">
        <v>2106909200</v>
      </c>
      <c r="G2004" s="91" t="s">
        <v>923</v>
      </c>
      <c r="H2004" s="81" t="s">
        <v>241</v>
      </c>
      <c r="I2004" s="160" t="s">
        <v>957</v>
      </c>
      <c r="J2004" s="104" t="s">
        <v>495</v>
      </c>
      <c r="K2004" s="5"/>
      <c r="L2004" s="15"/>
      <c r="M2004" s="206">
        <v>9.0906090113880182</v>
      </c>
      <c r="N2004" s="73"/>
      <c r="O2004" s="197">
        <f t="shared" si="513"/>
        <v>385.44182208285201</v>
      </c>
      <c r="P2004" s="174">
        <v>1.5</v>
      </c>
      <c r="Q2004" s="174">
        <f t="shared" si="499"/>
        <v>10.908730813665622</v>
      </c>
      <c r="R2004" s="173">
        <f t="shared" si="497"/>
        <v>578.16273312427802</v>
      </c>
      <c r="S2004" s="173">
        <f t="shared" si="495"/>
        <v>192.72091104142601</v>
      </c>
      <c r="T2004" s="111"/>
      <c r="U2004" s="32">
        <f t="shared" si="515"/>
        <v>0</v>
      </c>
      <c r="V2004" s="280" t="s">
        <v>4119</v>
      </c>
      <c r="W2004" s="136" t="s">
        <v>251</v>
      </c>
      <c r="X2004" s="215"/>
      <c r="Y2004" s="20">
        <v>47150</v>
      </c>
      <c r="Z2004" s="151"/>
    </row>
    <row r="2005" spans="1:26" s="46" customFormat="1" ht="12.75" customHeight="1">
      <c r="A2005" s="309" t="s">
        <v>2912</v>
      </c>
      <c r="B2005" s="314"/>
      <c r="C2005" s="314"/>
      <c r="D2005" s="351">
        <v>5903246227123</v>
      </c>
      <c r="E2005" s="351">
        <v>5903246227123</v>
      </c>
      <c r="F2005" s="318">
        <v>2106909200</v>
      </c>
      <c r="G2005" s="91" t="s">
        <v>923</v>
      </c>
      <c r="H2005" s="81" t="s">
        <v>241</v>
      </c>
      <c r="I2005" s="246" t="s">
        <v>1193</v>
      </c>
      <c r="J2005" s="104" t="s">
        <v>481</v>
      </c>
      <c r="K2005" s="5"/>
      <c r="L2005" s="15"/>
      <c r="M2005" s="206">
        <v>10.438616047599863</v>
      </c>
      <c r="N2005" s="289"/>
      <c r="O2005" s="197">
        <f t="shared" si="513"/>
        <v>442.59732041823418</v>
      </c>
      <c r="P2005" s="174">
        <v>1.4</v>
      </c>
      <c r="Q2005" s="174">
        <f t="shared" ref="Q2005" si="524">M2005*0.8*P2005</f>
        <v>11.691249973311848</v>
      </c>
      <c r="R2005" s="173">
        <f t="shared" si="497"/>
        <v>619.63624858552794</v>
      </c>
      <c r="S2005" s="173">
        <f t="shared" ref="S2005" si="525">R2005-O2005</f>
        <v>177.03892816729376</v>
      </c>
      <c r="T2005" s="111"/>
      <c r="U2005" s="32">
        <f t="shared" si="515"/>
        <v>0</v>
      </c>
      <c r="V2005" s="280">
        <v>35</v>
      </c>
      <c r="W2005" s="133" t="s">
        <v>249</v>
      </c>
      <c r="X2005" s="215"/>
      <c r="Y2005" s="20">
        <v>46722</v>
      </c>
      <c r="Z2005" s="151"/>
    </row>
    <row r="2006" spans="1:26" s="46" customFormat="1" ht="12.75" customHeight="1">
      <c r="A2006" s="309" t="s">
        <v>2913</v>
      </c>
      <c r="B2006" s="314"/>
      <c r="C2006" s="314">
        <v>773829</v>
      </c>
      <c r="D2006" s="351">
        <v>5903933902012</v>
      </c>
      <c r="E2006" s="351">
        <v>5903933902012</v>
      </c>
      <c r="F2006" s="352">
        <v>2106909200</v>
      </c>
      <c r="G2006" s="91" t="s">
        <v>923</v>
      </c>
      <c r="H2006" s="81" t="s">
        <v>241</v>
      </c>
      <c r="I2006" s="246" t="s">
        <v>1194</v>
      </c>
      <c r="J2006" s="104" t="s">
        <v>1133</v>
      </c>
      <c r="K2006" s="5"/>
      <c r="L2006" s="15"/>
      <c r="M2006" s="206">
        <v>6.8133937269702036</v>
      </c>
      <c r="N2006" s="73"/>
      <c r="O2006" s="197">
        <f t="shared" si="513"/>
        <v>288.88789402353666</v>
      </c>
      <c r="P2006" s="174">
        <v>1.6</v>
      </c>
      <c r="Q2006" s="174">
        <f>M2006*0.8*P2006</f>
        <v>8.7211439705218616</v>
      </c>
      <c r="R2006" s="173">
        <f t="shared" ref="R2006:R2070" si="526">Q2006*53</f>
        <v>462.22063043765866</v>
      </c>
      <c r="S2006" s="173">
        <f>R2006-O2006</f>
        <v>173.332736414122</v>
      </c>
      <c r="T2006" s="111"/>
      <c r="U2006" s="32">
        <f t="shared" si="515"/>
        <v>0</v>
      </c>
      <c r="V2006" s="280">
        <v>46</v>
      </c>
      <c r="W2006" s="134" t="s">
        <v>250</v>
      </c>
      <c r="X2006" s="215"/>
      <c r="Y2006" s="294">
        <v>46419</v>
      </c>
      <c r="Z2006" s="368" t="s">
        <v>4116</v>
      </c>
    </row>
    <row r="2007" spans="1:26" s="46" customFormat="1" ht="12.75" customHeight="1">
      <c r="A2007" s="309" t="s">
        <v>2914</v>
      </c>
      <c r="B2007" s="314"/>
      <c r="C2007" s="314">
        <v>773831</v>
      </c>
      <c r="D2007" s="351">
        <v>5903933905174</v>
      </c>
      <c r="E2007" s="351">
        <v>5903933905174</v>
      </c>
      <c r="F2007" s="352">
        <v>2106909200</v>
      </c>
      <c r="G2007" s="91" t="s">
        <v>923</v>
      </c>
      <c r="H2007" s="81" t="s">
        <v>241</v>
      </c>
      <c r="I2007" s="160" t="s">
        <v>860</v>
      </c>
      <c r="J2007" s="104" t="s">
        <v>481</v>
      </c>
      <c r="K2007" s="5"/>
      <c r="L2007" s="15"/>
      <c r="M2007" s="206">
        <v>6.060406007592011</v>
      </c>
      <c r="N2007" s="73"/>
      <c r="O2007" s="197">
        <f t="shared" si="513"/>
        <v>256.96121472190129</v>
      </c>
      <c r="P2007" s="174">
        <v>1.7</v>
      </c>
      <c r="Q2007" s="174">
        <f>M2007*0.8*P2007</f>
        <v>8.2421521703251361</v>
      </c>
      <c r="R2007" s="173">
        <f t="shared" si="526"/>
        <v>436.83406502723221</v>
      </c>
      <c r="S2007" s="173">
        <f>R2007-O2007</f>
        <v>179.87285030533093</v>
      </c>
      <c r="T2007" s="111"/>
      <c r="U2007" s="32">
        <f t="shared" si="515"/>
        <v>0</v>
      </c>
      <c r="V2007" s="280" t="s">
        <v>4119</v>
      </c>
      <c r="W2007" s="133" t="s">
        <v>249</v>
      </c>
      <c r="X2007" s="215"/>
      <c r="Y2007" s="20">
        <v>46813</v>
      </c>
      <c r="Z2007" s="151"/>
    </row>
    <row r="2008" spans="1:26" s="46" customFormat="1" ht="12.75" customHeight="1">
      <c r="A2008" s="309" t="s">
        <v>2915</v>
      </c>
      <c r="B2008" s="314"/>
      <c r="C2008" s="314">
        <v>768949</v>
      </c>
      <c r="D2008" s="351">
        <v>5902232619867</v>
      </c>
      <c r="E2008" s="342">
        <v>5902232619867</v>
      </c>
      <c r="F2008" s="318">
        <v>2106909200</v>
      </c>
      <c r="G2008" s="91" t="s">
        <v>923</v>
      </c>
      <c r="H2008" s="81" t="s">
        <v>241</v>
      </c>
      <c r="I2008" s="246" t="s">
        <v>168</v>
      </c>
      <c r="J2008" s="144" t="s">
        <v>595</v>
      </c>
      <c r="K2008" s="147"/>
      <c r="L2008" s="15">
        <v>24</v>
      </c>
      <c r="M2008" s="206">
        <v>7.4436671507344965</v>
      </c>
      <c r="N2008" s="289"/>
      <c r="O2008" s="197">
        <f t="shared" si="513"/>
        <v>315.61148719114271</v>
      </c>
      <c r="P2008" s="174">
        <v>1.6</v>
      </c>
      <c r="Q2008" s="174">
        <f t="shared" si="499"/>
        <v>9.5278939529401558</v>
      </c>
      <c r="R2008" s="173">
        <f t="shared" si="526"/>
        <v>504.97837950582829</v>
      </c>
      <c r="S2008" s="173">
        <f t="shared" ref="S2008" si="527">R2008-O2008</f>
        <v>189.36689231468557</v>
      </c>
      <c r="T2008" s="111"/>
      <c r="U2008" s="32">
        <f t="shared" si="515"/>
        <v>0</v>
      </c>
      <c r="V2008" s="280"/>
      <c r="W2008" s="137"/>
      <c r="X2008" s="215"/>
      <c r="Y2008" s="20"/>
      <c r="Z2008" s="151"/>
    </row>
    <row r="2009" spans="1:26" s="46" customFormat="1" ht="12.75" customHeight="1">
      <c r="A2009" s="309" t="s">
        <v>2916</v>
      </c>
      <c r="B2009" s="314"/>
      <c r="C2009" s="314">
        <v>773903</v>
      </c>
      <c r="D2009" s="351">
        <v>5903246229516</v>
      </c>
      <c r="E2009" s="351">
        <v>5903246229516</v>
      </c>
      <c r="F2009" s="318">
        <v>2106909200</v>
      </c>
      <c r="G2009" s="91" t="s">
        <v>923</v>
      </c>
      <c r="H2009" s="81" t="s">
        <v>241</v>
      </c>
      <c r="I2009" s="246" t="s">
        <v>1326</v>
      </c>
      <c r="J2009" s="104" t="s">
        <v>495</v>
      </c>
      <c r="K2009" s="5"/>
      <c r="L2009" s="15"/>
      <c r="M2009" s="206">
        <v>4.4671203976286753</v>
      </c>
      <c r="N2009" s="73"/>
      <c r="O2009" s="197">
        <f t="shared" si="513"/>
        <v>189.40590485945586</v>
      </c>
      <c r="P2009" s="174">
        <v>1.7</v>
      </c>
      <c r="Q2009" s="174">
        <f>M2009*0.8*P2009</f>
        <v>6.0752837407749984</v>
      </c>
      <c r="R2009" s="173">
        <f t="shared" si="526"/>
        <v>321.99003826107491</v>
      </c>
      <c r="S2009" s="173">
        <f>R2009-O2009</f>
        <v>132.58413340161906</v>
      </c>
      <c r="T2009" s="111"/>
      <c r="U2009" s="32">
        <f t="shared" si="515"/>
        <v>0</v>
      </c>
      <c r="V2009" s="280" t="s">
        <v>4119</v>
      </c>
      <c r="W2009" s="134" t="s">
        <v>250</v>
      </c>
      <c r="X2009" s="215"/>
      <c r="Y2009" s="20">
        <v>47178</v>
      </c>
      <c r="Z2009" s="151"/>
    </row>
    <row r="2010" spans="1:26" s="46" customFormat="1" ht="12.75" customHeight="1">
      <c r="A2010" s="309" t="s">
        <v>4075</v>
      </c>
      <c r="B2010" s="314"/>
      <c r="C2010" s="314"/>
      <c r="D2010" s="278">
        <v>5903933914626</v>
      </c>
      <c r="E2010" s="278">
        <v>5903933914626</v>
      </c>
      <c r="F2010" s="318">
        <v>2106909200</v>
      </c>
      <c r="G2010" s="91" t="s">
        <v>923</v>
      </c>
      <c r="H2010" s="81" t="s">
        <v>241</v>
      </c>
      <c r="I2010" s="160" t="s">
        <v>4072</v>
      </c>
      <c r="J2010" s="104" t="s">
        <v>481</v>
      </c>
      <c r="K2010" s="5"/>
      <c r="L2010" s="15"/>
      <c r="M2010" s="206">
        <v>5.454365406832812</v>
      </c>
      <c r="N2010" s="73"/>
      <c r="O2010" s="197">
        <f>(M2010+M2010*N2010)*$Y$3*(1-$Y$2/100)</f>
        <v>231.26509324971121</v>
      </c>
      <c r="P2010" s="174">
        <v>1.7</v>
      </c>
      <c r="Q2010" s="174">
        <f>M2010*0.8*P2010</f>
        <v>7.4179369532926236</v>
      </c>
      <c r="R2010" s="173">
        <f>Q2010*53</f>
        <v>393.15065852450903</v>
      </c>
      <c r="S2010" s="173">
        <f>R2010-O2010</f>
        <v>161.88556527479781</v>
      </c>
      <c r="T2010" s="111"/>
      <c r="U2010" s="32">
        <f>O2010*T2010</f>
        <v>0</v>
      </c>
      <c r="V2010" s="280" t="s">
        <v>4119</v>
      </c>
      <c r="W2010" s="357"/>
      <c r="X2010" s="215"/>
      <c r="Y2010" s="20">
        <v>46874</v>
      </c>
      <c r="Z2010" s="151"/>
    </row>
    <row r="2011" spans="1:26" s="46" customFormat="1" ht="12.75" customHeight="1">
      <c r="A2011" s="309" t="s">
        <v>2917</v>
      </c>
      <c r="B2011" s="314">
        <v>81029989</v>
      </c>
      <c r="C2011" s="314">
        <v>773887</v>
      </c>
      <c r="D2011" s="278">
        <v>5902232612165</v>
      </c>
      <c r="E2011" s="278">
        <v>5902232612165</v>
      </c>
      <c r="F2011" s="318">
        <v>2106909200</v>
      </c>
      <c r="G2011" s="91" t="s">
        <v>923</v>
      </c>
      <c r="H2011" s="81" t="s">
        <v>241</v>
      </c>
      <c r="I2011" s="160" t="s">
        <v>958</v>
      </c>
      <c r="J2011" s="104" t="s">
        <v>959</v>
      </c>
      <c r="K2011" s="5"/>
      <c r="L2011" s="15">
        <v>12</v>
      </c>
      <c r="M2011" s="206">
        <v>3.1918138306651263</v>
      </c>
      <c r="N2011" s="73"/>
      <c r="O2011" s="197">
        <f t="shared" si="513"/>
        <v>135.33290642020137</v>
      </c>
      <c r="P2011" s="174">
        <v>1.8</v>
      </c>
      <c r="Q2011" s="174">
        <f t="shared" si="499"/>
        <v>4.5962119161577828</v>
      </c>
      <c r="R2011" s="173">
        <f t="shared" si="526"/>
        <v>243.5992315563625</v>
      </c>
      <c r="S2011" s="173">
        <f t="shared" si="495"/>
        <v>108.26632513616113</v>
      </c>
      <c r="T2011" s="111"/>
      <c r="U2011" s="32">
        <f t="shared" si="515"/>
        <v>0</v>
      </c>
      <c r="V2011" s="280" t="s">
        <v>4119</v>
      </c>
      <c r="W2011" s="135" t="s">
        <v>252</v>
      </c>
      <c r="X2011" s="215"/>
      <c r="Y2011" s="20">
        <v>46447</v>
      </c>
      <c r="Z2011" s="151"/>
    </row>
    <row r="2012" spans="1:26" s="46" customFormat="1" ht="12.75" customHeight="1">
      <c r="A2012" s="309" t="s">
        <v>2918</v>
      </c>
      <c r="B2012" s="314"/>
      <c r="C2012" s="314">
        <v>773891</v>
      </c>
      <c r="D2012" s="351">
        <v>5902232612158</v>
      </c>
      <c r="E2012" s="351">
        <v>5902232612158</v>
      </c>
      <c r="F2012" s="352">
        <v>2106909200</v>
      </c>
      <c r="G2012" s="91" t="s">
        <v>923</v>
      </c>
      <c r="H2012" s="81" t="s">
        <v>241</v>
      </c>
      <c r="I2012" s="160" t="s">
        <v>1146</v>
      </c>
      <c r="J2012" s="104" t="s">
        <v>483</v>
      </c>
      <c r="K2012" s="5"/>
      <c r="L2012" s="15"/>
      <c r="M2012" s="206">
        <v>2.969598943720086</v>
      </c>
      <c r="N2012" s="73"/>
      <c r="O2012" s="197">
        <f t="shared" si="513"/>
        <v>125.91099521373165</v>
      </c>
      <c r="P2012" s="174">
        <v>1.8</v>
      </c>
      <c r="Q2012" s="174">
        <f>M2012*0.8*P2012</f>
        <v>4.2762224789569236</v>
      </c>
      <c r="R2012" s="173">
        <f t="shared" si="526"/>
        <v>226.63979138471694</v>
      </c>
      <c r="S2012" s="173">
        <f>R2012-O2012</f>
        <v>100.72879617098529</v>
      </c>
      <c r="T2012" s="111"/>
      <c r="U2012" s="32">
        <f t="shared" si="515"/>
        <v>0</v>
      </c>
      <c r="V2012" s="280" t="s">
        <v>4119</v>
      </c>
      <c r="W2012" s="134" t="s">
        <v>250</v>
      </c>
      <c r="X2012" s="215"/>
      <c r="Y2012" s="20">
        <v>47119</v>
      </c>
      <c r="Z2012" s="151"/>
    </row>
    <row r="2013" spans="1:26" s="46" customFormat="1" ht="12.75" customHeight="1">
      <c r="A2013" s="309" t="s">
        <v>2919</v>
      </c>
      <c r="B2013" s="314">
        <v>81029990</v>
      </c>
      <c r="C2013" s="314">
        <v>773872</v>
      </c>
      <c r="D2013" s="278">
        <v>5902232617849</v>
      </c>
      <c r="E2013" s="278">
        <v>5902232617849</v>
      </c>
      <c r="F2013" s="352">
        <v>2106909200</v>
      </c>
      <c r="G2013" s="91" t="s">
        <v>923</v>
      </c>
      <c r="H2013" s="81" t="s">
        <v>241</v>
      </c>
      <c r="I2013" s="160" t="s">
        <v>582</v>
      </c>
      <c r="J2013" s="104" t="s">
        <v>960</v>
      </c>
      <c r="K2013" s="5"/>
      <c r="L2013" s="15">
        <v>12</v>
      </c>
      <c r="M2013" s="206">
        <v>3.5792169612308031</v>
      </c>
      <c r="N2013" s="73"/>
      <c r="O2013" s="197">
        <f t="shared" si="513"/>
        <v>151.75879915618606</v>
      </c>
      <c r="P2013" s="174">
        <v>1.8</v>
      </c>
      <c r="Q2013" s="174">
        <f t="shared" si="499"/>
        <v>5.154072424172357</v>
      </c>
      <c r="R2013" s="173">
        <f t="shared" si="526"/>
        <v>273.16583848113493</v>
      </c>
      <c r="S2013" s="173">
        <f t="shared" ref="S2013:S2068" si="528">R2013-O2013</f>
        <v>121.40703932494887</v>
      </c>
      <c r="T2013" s="111"/>
      <c r="U2013" s="32">
        <f t="shared" si="515"/>
        <v>0</v>
      </c>
      <c r="V2013" s="280" t="s">
        <v>4119</v>
      </c>
      <c r="W2013" s="155" t="s">
        <v>253</v>
      </c>
      <c r="X2013" s="215"/>
      <c r="Y2013" s="20">
        <v>47058</v>
      </c>
      <c r="Z2013" s="151"/>
    </row>
    <row r="2014" spans="1:26" s="46" customFormat="1" ht="12.75" customHeight="1">
      <c r="A2014" s="309" t="s">
        <v>2920</v>
      </c>
      <c r="B2014" s="314"/>
      <c r="C2014" s="314">
        <v>867234</v>
      </c>
      <c r="D2014" s="351">
        <v>5903246228779</v>
      </c>
      <c r="E2014" s="351">
        <v>5903246228779</v>
      </c>
      <c r="F2014" s="352">
        <v>2106909200</v>
      </c>
      <c r="G2014" s="91" t="s">
        <v>923</v>
      </c>
      <c r="H2014" s="81" t="s">
        <v>241</v>
      </c>
      <c r="I2014" s="246" t="s">
        <v>582</v>
      </c>
      <c r="J2014" s="104" t="s">
        <v>492</v>
      </c>
      <c r="K2014" s="5"/>
      <c r="L2014" s="15"/>
      <c r="M2014" s="206">
        <v>5.0503383396600103</v>
      </c>
      <c r="N2014" s="73"/>
      <c r="O2014" s="197">
        <f t="shared" si="513"/>
        <v>214.13434560158444</v>
      </c>
      <c r="P2014" s="174">
        <v>1.7</v>
      </c>
      <c r="Q2014" s="174">
        <f>M2014*0.8*P2014</f>
        <v>6.8684601419376143</v>
      </c>
      <c r="R2014" s="173">
        <f t="shared" si="526"/>
        <v>364.02838752269355</v>
      </c>
      <c r="S2014" s="173">
        <f>R2014-O2014</f>
        <v>149.89404192110911</v>
      </c>
      <c r="T2014" s="111"/>
      <c r="U2014" s="32">
        <f t="shared" si="515"/>
        <v>0</v>
      </c>
      <c r="V2014" s="280"/>
      <c r="W2014" s="133" t="s">
        <v>249</v>
      </c>
      <c r="X2014" s="215"/>
      <c r="Y2014" s="20"/>
      <c r="Z2014" s="151"/>
    </row>
    <row r="2015" spans="1:26" s="46" customFormat="1" ht="12.75" customHeight="1">
      <c r="A2015" s="309" t="s">
        <v>2921</v>
      </c>
      <c r="B2015" s="314">
        <v>81029991</v>
      </c>
      <c r="C2015" s="314">
        <v>773797</v>
      </c>
      <c r="D2015" s="278">
        <v>5902232611014</v>
      </c>
      <c r="E2015" s="278">
        <v>5902232611014</v>
      </c>
      <c r="F2015" s="352">
        <v>2106909200</v>
      </c>
      <c r="G2015" s="91" t="s">
        <v>923</v>
      </c>
      <c r="H2015" s="81" t="s">
        <v>241</v>
      </c>
      <c r="I2015" s="160" t="s">
        <v>961</v>
      </c>
      <c r="J2015" s="104" t="s">
        <v>495</v>
      </c>
      <c r="K2015" s="5"/>
      <c r="L2015" s="15">
        <v>12</v>
      </c>
      <c r="M2015" s="206">
        <v>3.5792169612308031</v>
      </c>
      <c r="N2015" s="73"/>
      <c r="O2015" s="197">
        <f t="shared" si="513"/>
        <v>151.75879915618606</v>
      </c>
      <c r="P2015" s="174">
        <v>1.8</v>
      </c>
      <c r="Q2015" s="174">
        <f t="shared" si="499"/>
        <v>5.154072424172357</v>
      </c>
      <c r="R2015" s="173">
        <f t="shared" si="526"/>
        <v>273.16583848113493</v>
      </c>
      <c r="S2015" s="173">
        <f t="shared" si="528"/>
        <v>121.40703932494887</v>
      </c>
      <c r="T2015" s="111"/>
      <c r="U2015" s="32">
        <f t="shared" si="515"/>
        <v>0</v>
      </c>
      <c r="V2015" s="280" t="s">
        <v>4119</v>
      </c>
      <c r="W2015" s="154" t="s">
        <v>255</v>
      </c>
      <c r="X2015" s="215"/>
      <c r="Y2015" s="20">
        <v>46935</v>
      </c>
      <c r="Z2015" s="151"/>
    </row>
    <row r="2016" spans="1:26" s="46" customFormat="1" ht="12.75" customHeight="1">
      <c r="A2016" s="309" t="s">
        <v>2922</v>
      </c>
      <c r="B2016" s="314">
        <v>81029992</v>
      </c>
      <c r="C2016" s="314">
        <v>773795</v>
      </c>
      <c r="D2016" s="351">
        <v>5902232610956</v>
      </c>
      <c r="E2016" s="342">
        <v>5902232610956</v>
      </c>
      <c r="F2016" s="352">
        <v>2106909200</v>
      </c>
      <c r="G2016" s="91" t="s">
        <v>923</v>
      </c>
      <c r="H2016" s="81" t="s">
        <v>241</v>
      </c>
      <c r="I2016" s="160" t="s">
        <v>962</v>
      </c>
      <c r="J2016" s="104" t="s">
        <v>495</v>
      </c>
      <c r="K2016" s="5"/>
      <c r="L2016" s="15">
        <v>12</v>
      </c>
      <c r="M2016" s="206">
        <v>2.8281894702096055</v>
      </c>
      <c r="N2016" s="73"/>
      <c r="O2016" s="197">
        <f t="shared" si="513"/>
        <v>119.91523353688729</v>
      </c>
      <c r="P2016" s="174">
        <v>1.8</v>
      </c>
      <c r="Q2016" s="174">
        <f t="shared" si="499"/>
        <v>4.0725928371018325</v>
      </c>
      <c r="R2016" s="173">
        <f t="shared" si="526"/>
        <v>215.84742036639713</v>
      </c>
      <c r="S2016" s="173">
        <f t="shared" si="528"/>
        <v>95.932186829509845</v>
      </c>
      <c r="T2016" s="111"/>
      <c r="U2016" s="32">
        <f t="shared" si="515"/>
        <v>0</v>
      </c>
      <c r="V2016" s="280" t="s">
        <v>4119</v>
      </c>
      <c r="W2016" s="135" t="s">
        <v>252</v>
      </c>
      <c r="X2016" s="215"/>
      <c r="Y2016" s="20">
        <v>47088</v>
      </c>
      <c r="Z2016" s="151"/>
    </row>
    <row r="2017" spans="1:26" s="46" customFormat="1" ht="12.75" customHeight="1">
      <c r="A2017" s="309" t="s">
        <v>2923</v>
      </c>
      <c r="B2017" s="314">
        <v>81154287</v>
      </c>
      <c r="C2017" s="314">
        <v>773796</v>
      </c>
      <c r="D2017" s="351">
        <v>5903246220254</v>
      </c>
      <c r="E2017" s="342">
        <v>5903246220254</v>
      </c>
      <c r="F2017" s="352">
        <v>2106909200</v>
      </c>
      <c r="G2017" s="91" t="s">
        <v>923</v>
      </c>
      <c r="H2017" s="81" t="s">
        <v>241</v>
      </c>
      <c r="I2017" s="246" t="s">
        <v>1049</v>
      </c>
      <c r="J2017" s="144" t="s">
        <v>485</v>
      </c>
      <c r="K2017" s="147"/>
      <c r="L2017" s="15">
        <v>9</v>
      </c>
      <c r="M2017" s="206">
        <v>5.3228200824473513</v>
      </c>
      <c r="N2017" s="374">
        <v>-0.2</v>
      </c>
      <c r="O2017" s="197">
        <f t="shared" si="513"/>
        <v>180.55005719661418</v>
      </c>
      <c r="P2017" s="174">
        <v>1.7</v>
      </c>
      <c r="Q2017" s="174">
        <f t="shared" ref="Q2017:Q2068" si="529">M2017*0.8*P2017</f>
        <v>7.2390353121283981</v>
      </c>
      <c r="R2017" s="173">
        <f t="shared" si="526"/>
        <v>383.66887154280511</v>
      </c>
      <c r="S2017" s="173">
        <f t="shared" ref="S2017:S2019" si="530">R2017-O2017</f>
        <v>203.11881434619093</v>
      </c>
      <c r="T2017" s="111"/>
      <c r="U2017" s="32">
        <f t="shared" si="515"/>
        <v>0</v>
      </c>
      <c r="V2017" s="280">
        <v>47</v>
      </c>
      <c r="W2017" s="135" t="s">
        <v>252</v>
      </c>
      <c r="X2017" s="215"/>
      <c r="Y2017" s="375">
        <v>46327</v>
      </c>
      <c r="Z2017" s="151"/>
    </row>
    <row r="2018" spans="1:26" s="46" customFormat="1" ht="12.75" customHeight="1">
      <c r="A2018" s="309" t="s">
        <v>2924</v>
      </c>
      <c r="B2018" s="314"/>
      <c r="C2018" s="314">
        <v>773909</v>
      </c>
      <c r="D2018" s="351">
        <v>5903246229578</v>
      </c>
      <c r="E2018" s="351">
        <v>5903246229578</v>
      </c>
      <c r="F2018" s="352">
        <v>2106909200</v>
      </c>
      <c r="G2018" s="91" t="s">
        <v>923</v>
      </c>
      <c r="H2018" s="81" t="s">
        <v>241</v>
      </c>
      <c r="I2018" s="246" t="s">
        <v>1195</v>
      </c>
      <c r="J2018" s="104" t="s">
        <v>583</v>
      </c>
      <c r="K2018" s="5"/>
      <c r="L2018" s="15"/>
      <c r="M2018" s="206">
        <v>6.4644330747648135</v>
      </c>
      <c r="N2018" s="73"/>
      <c r="O2018" s="197">
        <f t="shared" si="513"/>
        <v>274.09196237002811</v>
      </c>
      <c r="P2018" s="174">
        <v>1.6</v>
      </c>
      <c r="Q2018" s="174">
        <f>M2018*0.8*P2018</f>
        <v>8.2744743356989616</v>
      </c>
      <c r="R2018" s="173">
        <f t="shared" si="526"/>
        <v>438.54713979204496</v>
      </c>
      <c r="S2018" s="173">
        <f t="shared" si="530"/>
        <v>164.45517742201685</v>
      </c>
      <c r="T2018" s="111"/>
      <c r="U2018" s="32">
        <f t="shared" si="515"/>
        <v>0</v>
      </c>
      <c r="V2018" s="280">
        <v>1</v>
      </c>
      <c r="W2018" s="133" t="s">
        <v>249</v>
      </c>
      <c r="X2018" s="215"/>
      <c r="Y2018" s="20">
        <v>46874</v>
      </c>
      <c r="Z2018" s="151"/>
    </row>
    <row r="2019" spans="1:26" s="46" customFormat="1" ht="12.75" customHeight="1">
      <c r="A2019" s="309" t="s">
        <v>2925</v>
      </c>
      <c r="B2019" s="278">
        <v>81068564</v>
      </c>
      <c r="C2019" s="278">
        <v>773805</v>
      </c>
      <c r="D2019" s="351">
        <v>5902232613117</v>
      </c>
      <c r="E2019" s="342">
        <v>5902232613117</v>
      </c>
      <c r="F2019" s="318">
        <v>1517909999</v>
      </c>
      <c r="G2019" s="91" t="s">
        <v>923</v>
      </c>
      <c r="H2019" s="81" t="s">
        <v>241</v>
      </c>
      <c r="I2019" s="246" t="s">
        <v>1063</v>
      </c>
      <c r="J2019" s="144" t="s">
        <v>498</v>
      </c>
      <c r="K2019" s="147"/>
      <c r="L2019" s="15">
        <v>18</v>
      </c>
      <c r="M2019" s="206">
        <v>3.0500082521868292</v>
      </c>
      <c r="N2019" s="73"/>
      <c r="O2019" s="197">
        <f t="shared" si="513"/>
        <v>129.32034989272157</v>
      </c>
      <c r="P2019" s="174">
        <v>1.8</v>
      </c>
      <c r="Q2019" s="174">
        <f t="shared" si="529"/>
        <v>4.392011883149034</v>
      </c>
      <c r="R2019" s="173">
        <f t="shared" si="526"/>
        <v>232.7766298068988</v>
      </c>
      <c r="S2019" s="173">
        <f t="shared" si="530"/>
        <v>103.45627991417723</v>
      </c>
      <c r="T2019" s="111"/>
      <c r="U2019" s="32">
        <f t="shared" si="515"/>
        <v>0</v>
      </c>
      <c r="V2019" s="280" t="s">
        <v>4119</v>
      </c>
      <c r="W2019" s="136" t="s">
        <v>251</v>
      </c>
      <c r="X2019" s="215"/>
      <c r="Y2019" s="20">
        <v>46935</v>
      </c>
      <c r="Z2019" s="151"/>
    </row>
    <row r="2020" spans="1:26" s="46" customFormat="1" ht="12.75" customHeight="1">
      <c r="A2020" s="309" t="s">
        <v>2926</v>
      </c>
      <c r="B2020" s="314">
        <v>81029994</v>
      </c>
      <c r="C2020" s="314">
        <v>867090</v>
      </c>
      <c r="D2020" s="351">
        <v>5902232611045</v>
      </c>
      <c r="E2020" s="342">
        <v>5902232611045</v>
      </c>
      <c r="F2020" s="318">
        <v>1517909999</v>
      </c>
      <c r="G2020" s="91" t="s">
        <v>923</v>
      </c>
      <c r="H2020" s="81" t="s">
        <v>241</v>
      </c>
      <c r="I2020" s="160" t="s">
        <v>806</v>
      </c>
      <c r="J2020" s="104" t="s">
        <v>964</v>
      </c>
      <c r="K2020" s="5"/>
      <c r="L2020" s="15">
        <v>36</v>
      </c>
      <c r="M2020" s="206">
        <v>6.0627847160724411</v>
      </c>
      <c r="N2020" s="73"/>
      <c r="O2020" s="197">
        <f t="shared" si="513"/>
        <v>257.06207196147153</v>
      </c>
      <c r="P2020" s="174">
        <v>1.6</v>
      </c>
      <c r="Q2020" s="174">
        <f t="shared" si="529"/>
        <v>7.7603644365727256</v>
      </c>
      <c r="R2020" s="173">
        <f t="shared" si="526"/>
        <v>411.29931513835447</v>
      </c>
      <c r="S2020" s="173">
        <f t="shared" si="528"/>
        <v>154.23724317688294</v>
      </c>
      <c r="T2020" s="111"/>
      <c r="U2020" s="32">
        <f t="shared" si="515"/>
        <v>0</v>
      </c>
      <c r="V2020" s="280" t="s">
        <v>4119</v>
      </c>
      <c r="W2020" s="154" t="s">
        <v>255</v>
      </c>
      <c r="X2020" s="215"/>
      <c r="Y2020" s="20">
        <v>47027</v>
      </c>
      <c r="Z2020" s="151"/>
    </row>
    <row r="2021" spans="1:26" s="46" customFormat="1" ht="12.75" customHeight="1">
      <c r="A2021" s="309" t="s">
        <v>2927</v>
      </c>
      <c r="B2021" s="278">
        <v>81068565</v>
      </c>
      <c r="C2021" s="278">
        <v>1023906</v>
      </c>
      <c r="D2021" s="351">
        <v>5903246222739</v>
      </c>
      <c r="E2021" s="342">
        <v>5903246222739</v>
      </c>
      <c r="F2021" s="318">
        <v>1517909999</v>
      </c>
      <c r="G2021" s="91" t="s">
        <v>923</v>
      </c>
      <c r="H2021" s="81" t="s">
        <v>241</v>
      </c>
      <c r="I2021" s="160" t="s">
        <v>806</v>
      </c>
      <c r="J2021" s="144" t="s">
        <v>494</v>
      </c>
      <c r="K2021" s="147"/>
      <c r="L2021" s="15"/>
      <c r="M2021" s="206">
        <v>10.892886614952964</v>
      </c>
      <c r="N2021" s="73"/>
      <c r="O2021" s="197">
        <f t="shared" si="513"/>
        <v>461.85839247400565</v>
      </c>
      <c r="P2021" s="174">
        <v>1.4</v>
      </c>
      <c r="Q2021" s="174">
        <f t="shared" si="529"/>
        <v>12.200033008747319</v>
      </c>
      <c r="R2021" s="173">
        <f t="shared" si="526"/>
        <v>646.60174946360792</v>
      </c>
      <c r="S2021" s="173">
        <f t="shared" ref="S2021:S2025" si="531">R2021-O2021</f>
        <v>184.74335698960226</v>
      </c>
      <c r="T2021" s="111"/>
      <c r="U2021" s="32">
        <f t="shared" si="515"/>
        <v>0</v>
      </c>
      <c r="V2021" s="280"/>
      <c r="W2021" s="136" t="s">
        <v>251</v>
      </c>
      <c r="X2021" s="215"/>
      <c r="Y2021" s="20"/>
      <c r="Z2021" s="151"/>
    </row>
    <row r="2022" spans="1:26" s="46" customFormat="1" ht="12.75" customHeight="1">
      <c r="A2022" s="309" t="s">
        <v>2928</v>
      </c>
      <c r="B2022" s="314">
        <v>81029993</v>
      </c>
      <c r="C2022" s="314">
        <v>807091</v>
      </c>
      <c r="D2022" s="351">
        <v>5902232613124</v>
      </c>
      <c r="E2022" s="342">
        <v>5902232613124</v>
      </c>
      <c r="F2022" s="318">
        <v>1517909999</v>
      </c>
      <c r="G2022" s="91" t="s">
        <v>923</v>
      </c>
      <c r="H2022" s="81" t="s">
        <v>241</v>
      </c>
      <c r="I2022" s="160" t="s">
        <v>806</v>
      </c>
      <c r="J2022" s="104" t="s">
        <v>963</v>
      </c>
      <c r="K2022" s="5"/>
      <c r="L2022" s="15"/>
      <c r="M2022" s="206">
        <v>11.257331031725341</v>
      </c>
      <c r="N2022" s="73"/>
      <c r="O2022" s="197">
        <f t="shared" si="513"/>
        <v>477.31083574515452</v>
      </c>
      <c r="P2022" s="174">
        <v>1.4</v>
      </c>
      <c r="Q2022" s="174">
        <f t="shared" si="529"/>
        <v>12.608210755532381</v>
      </c>
      <c r="R2022" s="173">
        <f t="shared" si="526"/>
        <v>668.23517004321616</v>
      </c>
      <c r="S2022" s="173">
        <f t="shared" si="531"/>
        <v>190.92433429806164</v>
      </c>
      <c r="T2022" s="111"/>
      <c r="U2022" s="32">
        <f t="shared" si="515"/>
        <v>0</v>
      </c>
      <c r="V2022" s="280" t="s">
        <v>4119</v>
      </c>
      <c r="W2022" s="155" t="s">
        <v>253</v>
      </c>
      <c r="X2022" s="215"/>
      <c r="Y2022" s="20">
        <v>47058</v>
      </c>
      <c r="Z2022" s="178"/>
    </row>
    <row r="2023" spans="1:26" s="46" customFormat="1" ht="12.75" customHeight="1">
      <c r="A2023" s="309" t="s">
        <v>2929</v>
      </c>
      <c r="B2023" s="314"/>
      <c r="C2023" s="314">
        <v>773806</v>
      </c>
      <c r="D2023" s="351">
        <v>5903246228083</v>
      </c>
      <c r="E2023" s="342">
        <v>5903246228083</v>
      </c>
      <c r="F2023" s="318">
        <v>1517909999</v>
      </c>
      <c r="G2023" s="91" t="s">
        <v>923</v>
      </c>
      <c r="H2023" s="81" t="s">
        <v>241</v>
      </c>
      <c r="I2023" s="246" t="s">
        <v>581</v>
      </c>
      <c r="J2023" s="144" t="s">
        <v>498</v>
      </c>
      <c r="K2023" s="147"/>
      <c r="L2023" s="15">
        <v>18</v>
      </c>
      <c r="M2023" s="206">
        <v>3.4857237167849484</v>
      </c>
      <c r="N2023" s="73"/>
      <c r="O2023" s="197">
        <f t="shared" si="513"/>
        <v>147.79468559168183</v>
      </c>
      <c r="P2023" s="174">
        <v>1.8</v>
      </c>
      <c r="Q2023" s="174">
        <f t="shared" si="529"/>
        <v>5.0194421521703259</v>
      </c>
      <c r="R2023" s="173">
        <f t="shared" si="526"/>
        <v>266.03043406502729</v>
      </c>
      <c r="S2023" s="173">
        <f t="shared" si="531"/>
        <v>118.23574847334547</v>
      </c>
      <c r="T2023" s="111"/>
      <c r="U2023" s="32">
        <f t="shared" si="515"/>
        <v>0</v>
      </c>
      <c r="V2023" s="280">
        <v>1</v>
      </c>
      <c r="W2023" s="134" t="s">
        <v>250</v>
      </c>
      <c r="X2023" s="215"/>
      <c r="Y2023" s="20">
        <v>46905</v>
      </c>
      <c r="Z2023" s="151"/>
    </row>
    <row r="2024" spans="1:26" s="46" customFormat="1" ht="12.75" customHeight="1">
      <c r="A2024" s="309" t="s">
        <v>2930</v>
      </c>
      <c r="B2024" s="314">
        <v>81029995</v>
      </c>
      <c r="C2024" s="314">
        <v>773807</v>
      </c>
      <c r="D2024" s="351">
        <v>5903246220339</v>
      </c>
      <c r="E2024" s="342">
        <v>5903246220339</v>
      </c>
      <c r="F2024" s="318">
        <v>1517909999</v>
      </c>
      <c r="G2024" s="91" t="s">
        <v>923</v>
      </c>
      <c r="H2024" s="81" t="s">
        <v>241</v>
      </c>
      <c r="I2024" s="160" t="s">
        <v>581</v>
      </c>
      <c r="J2024" s="104" t="s">
        <v>964</v>
      </c>
      <c r="K2024" s="5"/>
      <c r="L2024" s="15">
        <v>36</v>
      </c>
      <c r="M2024" s="206">
        <v>7.6250206304670742</v>
      </c>
      <c r="N2024" s="73"/>
      <c r="O2024" s="197">
        <f t="shared" si="513"/>
        <v>323.30087473180402</v>
      </c>
      <c r="P2024" s="174">
        <v>1.6</v>
      </c>
      <c r="Q2024" s="174">
        <f t="shared" si="529"/>
        <v>9.7600264069978557</v>
      </c>
      <c r="R2024" s="173">
        <f t="shared" si="526"/>
        <v>517.28139957088638</v>
      </c>
      <c r="S2024" s="173">
        <f t="shared" si="531"/>
        <v>193.98052483908236</v>
      </c>
      <c r="T2024" s="111"/>
      <c r="U2024" s="32">
        <f t="shared" si="515"/>
        <v>0</v>
      </c>
      <c r="V2024" s="280" t="s">
        <v>4119</v>
      </c>
      <c r="W2024" s="135" t="s">
        <v>252</v>
      </c>
      <c r="X2024" s="215"/>
      <c r="Y2024" s="20">
        <v>47058</v>
      </c>
      <c r="Z2024" s="151"/>
    </row>
    <row r="2025" spans="1:26" s="46" customFormat="1" ht="12.75" customHeight="1">
      <c r="A2025" s="309" t="s">
        <v>2931</v>
      </c>
      <c r="B2025" s="314"/>
      <c r="C2025" s="314">
        <v>867783</v>
      </c>
      <c r="D2025" s="351">
        <v>5903246221916</v>
      </c>
      <c r="E2025" s="342">
        <v>5903246221916</v>
      </c>
      <c r="F2025" s="318">
        <v>1517909999</v>
      </c>
      <c r="G2025" s="91" t="s">
        <v>923</v>
      </c>
      <c r="H2025" s="81" t="s">
        <v>241</v>
      </c>
      <c r="I2025" s="246" t="s">
        <v>581</v>
      </c>
      <c r="J2025" s="144" t="s">
        <v>489</v>
      </c>
      <c r="K2025" s="147"/>
      <c r="L2025" s="15"/>
      <c r="M2025" s="206">
        <v>13.180392804093085</v>
      </c>
      <c r="N2025" s="73"/>
      <c r="O2025" s="197">
        <f t="shared" si="513"/>
        <v>558.84865489354684</v>
      </c>
      <c r="P2025" s="174">
        <v>1.35</v>
      </c>
      <c r="Q2025" s="174">
        <f t="shared" si="529"/>
        <v>14.234824228420534</v>
      </c>
      <c r="R2025" s="173">
        <f t="shared" si="526"/>
        <v>754.44568410628824</v>
      </c>
      <c r="S2025" s="173">
        <f t="shared" si="531"/>
        <v>195.5970292127414</v>
      </c>
      <c r="T2025" s="111"/>
      <c r="U2025" s="32">
        <f t="shared" si="515"/>
        <v>0</v>
      </c>
      <c r="V2025" s="280">
        <v>48</v>
      </c>
      <c r="W2025" s="136" t="s">
        <v>251</v>
      </c>
      <c r="X2025" s="215"/>
      <c r="Y2025" s="20">
        <v>47058</v>
      </c>
      <c r="Z2025" s="151"/>
    </row>
    <row r="2026" spans="1:26" s="46" customFormat="1" ht="12.75" customHeight="1">
      <c r="A2026" s="309" t="s">
        <v>2932</v>
      </c>
      <c r="B2026" s="314"/>
      <c r="C2026" s="314">
        <v>773812</v>
      </c>
      <c r="D2026" s="351">
        <v>5903246224351</v>
      </c>
      <c r="E2026" s="351">
        <v>5903246224351</v>
      </c>
      <c r="F2026" s="318">
        <v>1517909999</v>
      </c>
      <c r="G2026" s="91" t="s">
        <v>923</v>
      </c>
      <c r="H2026" s="81" t="s">
        <v>241</v>
      </c>
      <c r="I2026" s="246" t="s">
        <v>1196</v>
      </c>
      <c r="J2026" s="104" t="s">
        <v>489</v>
      </c>
      <c r="K2026" s="5"/>
      <c r="L2026" s="15"/>
      <c r="M2026" s="206">
        <v>26.295428288496453</v>
      </c>
      <c r="N2026" s="73"/>
      <c r="O2026" s="197">
        <f t="shared" si="513"/>
        <v>1114.9261594322495</v>
      </c>
      <c r="P2026" s="174">
        <v>1.25</v>
      </c>
      <c r="Q2026" s="174">
        <f t="shared" ref="Q2026:Q2029" si="532">M2026*0.8*P2026</f>
        <v>26.295428288496456</v>
      </c>
      <c r="R2026" s="173">
        <f t="shared" si="526"/>
        <v>1393.6576992903122</v>
      </c>
      <c r="S2026" s="173">
        <f t="shared" ref="S2026:S2029" si="533">R2026-O2026</f>
        <v>278.73153985806266</v>
      </c>
      <c r="T2026" s="111"/>
      <c r="U2026" s="32">
        <f t="shared" si="515"/>
        <v>0</v>
      </c>
      <c r="V2026" s="280"/>
      <c r="W2026" s="133" t="s">
        <v>249</v>
      </c>
      <c r="X2026" s="215"/>
      <c r="Y2026" s="20"/>
      <c r="Z2026" s="151"/>
    </row>
    <row r="2027" spans="1:26" s="46" customFormat="1" ht="12.75" customHeight="1">
      <c r="A2027" s="309" t="s">
        <v>2933</v>
      </c>
      <c r="B2027" s="314"/>
      <c r="C2027" s="314">
        <v>773811</v>
      </c>
      <c r="D2027" s="351">
        <v>5903246220308</v>
      </c>
      <c r="E2027" s="351">
        <v>5903246220308</v>
      </c>
      <c r="F2027" s="318">
        <v>1517909999</v>
      </c>
      <c r="G2027" s="91" t="s">
        <v>923</v>
      </c>
      <c r="H2027" s="81" t="s">
        <v>241</v>
      </c>
      <c r="I2027" s="246" t="s">
        <v>1196</v>
      </c>
      <c r="J2027" s="104" t="s">
        <v>481</v>
      </c>
      <c r="K2027" s="5"/>
      <c r="L2027" s="15"/>
      <c r="M2027" s="206">
        <v>13.603036804753259</v>
      </c>
      <c r="N2027" s="73"/>
      <c r="O2027" s="197">
        <f t="shared" si="513"/>
        <v>576.76876052153818</v>
      </c>
      <c r="P2027" s="174">
        <v>1.35</v>
      </c>
      <c r="Q2027" s="174">
        <f t="shared" si="532"/>
        <v>14.691279749133521</v>
      </c>
      <c r="R2027" s="173">
        <f t="shared" si="526"/>
        <v>778.63782670407659</v>
      </c>
      <c r="S2027" s="173">
        <f t="shared" si="533"/>
        <v>201.8690661825384</v>
      </c>
      <c r="T2027" s="111"/>
      <c r="U2027" s="32">
        <f t="shared" si="515"/>
        <v>0</v>
      </c>
      <c r="V2027" s="280">
        <v>29</v>
      </c>
      <c r="W2027" s="134" t="s">
        <v>250</v>
      </c>
      <c r="X2027" s="215"/>
      <c r="Y2027" s="20">
        <v>46722</v>
      </c>
      <c r="Z2027" s="151"/>
    </row>
    <row r="2028" spans="1:26" s="46" customFormat="1" ht="12.75" customHeight="1">
      <c r="A2028" s="309" t="s">
        <v>2934</v>
      </c>
      <c r="B2028" s="314"/>
      <c r="C2028" s="314">
        <v>773809</v>
      </c>
      <c r="D2028" s="351">
        <v>5903246228809</v>
      </c>
      <c r="E2028" s="351">
        <v>5903246228809</v>
      </c>
      <c r="F2028" s="318">
        <v>1517909999</v>
      </c>
      <c r="G2028" s="91" t="s">
        <v>923</v>
      </c>
      <c r="H2028" s="81" t="s">
        <v>241</v>
      </c>
      <c r="I2028" s="246" t="s">
        <v>1197</v>
      </c>
      <c r="J2028" s="104" t="s">
        <v>481</v>
      </c>
      <c r="K2028" s="5"/>
      <c r="L2028" s="15"/>
      <c r="M2028" s="206">
        <v>15.112309529588096</v>
      </c>
      <c r="N2028" s="73"/>
      <c r="O2028" s="197">
        <f t="shared" si="513"/>
        <v>640.76192405453537</v>
      </c>
      <c r="P2028" s="174">
        <v>1.35</v>
      </c>
      <c r="Q2028" s="174">
        <f t="shared" si="532"/>
        <v>16.321294291955144</v>
      </c>
      <c r="R2028" s="173">
        <f t="shared" si="526"/>
        <v>865.02859747362265</v>
      </c>
      <c r="S2028" s="173">
        <f t="shared" si="533"/>
        <v>224.26667341908728</v>
      </c>
      <c r="T2028" s="111"/>
      <c r="U2028" s="32">
        <f t="shared" si="515"/>
        <v>0</v>
      </c>
      <c r="V2028" s="280">
        <v>21</v>
      </c>
      <c r="W2028" s="133" t="s">
        <v>249</v>
      </c>
      <c r="X2028" s="215"/>
      <c r="Y2028" s="20">
        <v>47088</v>
      </c>
      <c r="Z2028" s="151"/>
    </row>
    <row r="2029" spans="1:26" s="46" customFormat="1" ht="12.75" customHeight="1">
      <c r="A2029" s="309" t="s">
        <v>2935</v>
      </c>
      <c r="B2029" s="314"/>
      <c r="C2029" s="314">
        <v>773808</v>
      </c>
      <c r="D2029" s="351">
        <v>5902232619041</v>
      </c>
      <c r="E2029" s="351">
        <v>5902232619041</v>
      </c>
      <c r="F2029" s="318">
        <v>1517909999</v>
      </c>
      <c r="G2029" s="91" t="s">
        <v>923</v>
      </c>
      <c r="H2029" s="81" t="s">
        <v>241</v>
      </c>
      <c r="I2029" s="246" t="s">
        <v>1198</v>
      </c>
      <c r="J2029" s="104" t="s">
        <v>481</v>
      </c>
      <c r="K2029" s="5"/>
      <c r="L2029" s="15"/>
      <c r="M2029" s="206">
        <v>8.7143092919623708</v>
      </c>
      <c r="N2029" s="73"/>
      <c r="O2029" s="197">
        <f t="shared" si="513"/>
        <v>369.48671397920452</v>
      </c>
      <c r="P2029" s="174">
        <v>1.5</v>
      </c>
      <c r="Q2029" s="174">
        <f t="shared" si="532"/>
        <v>10.457171150354846</v>
      </c>
      <c r="R2029" s="173">
        <f t="shared" si="526"/>
        <v>554.23007096880679</v>
      </c>
      <c r="S2029" s="173">
        <f t="shared" si="533"/>
        <v>184.74335698960226</v>
      </c>
      <c r="T2029" s="111"/>
      <c r="U2029" s="32">
        <f t="shared" si="515"/>
        <v>0</v>
      </c>
      <c r="V2029" s="280" t="s">
        <v>4119</v>
      </c>
      <c r="W2029" s="134" t="s">
        <v>250</v>
      </c>
      <c r="X2029" s="215"/>
      <c r="Y2029" s="20">
        <v>47058</v>
      </c>
      <c r="Z2029" s="151"/>
    </row>
    <row r="2030" spans="1:26" s="46" customFormat="1" ht="12.75" customHeight="1">
      <c r="A2030" s="309" t="s">
        <v>2936</v>
      </c>
      <c r="B2030" s="314"/>
      <c r="C2030" s="314">
        <v>773830</v>
      </c>
      <c r="D2030" s="351">
        <v>5903933903231</v>
      </c>
      <c r="E2030" s="351">
        <v>5903933903231</v>
      </c>
      <c r="F2030" s="318">
        <v>2106909200</v>
      </c>
      <c r="G2030" s="91" t="s">
        <v>923</v>
      </c>
      <c r="H2030" s="92" t="s">
        <v>241</v>
      </c>
      <c r="I2030" s="160" t="s">
        <v>1148</v>
      </c>
      <c r="J2030" s="104" t="s">
        <v>480</v>
      </c>
      <c r="K2030" s="5"/>
      <c r="L2030" s="15"/>
      <c r="M2030" s="206">
        <v>7.6230880523900275</v>
      </c>
      <c r="N2030" s="289"/>
      <c r="O2030" s="197">
        <f t="shared" si="513"/>
        <v>323.21893342133717</v>
      </c>
      <c r="P2030" s="174">
        <v>1.6</v>
      </c>
      <c r="Q2030" s="174">
        <f t="shared" ref="Q2030" si="534">M2030*0.8*P2030</f>
        <v>9.7575527070592365</v>
      </c>
      <c r="R2030" s="173">
        <f t="shared" si="526"/>
        <v>517.15029347413952</v>
      </c>
      <c r="S2030" s="173">
        <f t="shared" ref="S2030" si="535">R2030-O2030</f>
        <v>193.93136005280235</v>
      </c>
      <c r="T2030" s="111"/>
      <c r="U2030" s="32">
        <f t="shared" si="515"/>
        <v>0</v>
      </c>
      <c r="V2030" s="280">
        <v>9</v>
      </c>
      <c r="W2030" s="137"/>
      <c r="X2030" s="215"/>
      <c r="Y2030" s="294">
        <v>46478</v>
      </c>
      <c r="Z2030" s="151"/>
    </row>
    <row r="2031" spans="1:26" s="46" customFormat="1" ht="12.75" customHeight="1">
      <c r="A2031" s="309" t="s">
        <v>2937</v>
      </c>
      <c r="B2031" s="314"/>
      <c r="C2031" s="314">
        <v>774055</v>
      </c>
      <c r="D2031" s="351">
        <v>5903246229493</v>
      </c>
      <c r="E2031" s="351">
        <v>5903246229493</v>
      </c>
      <c r="F2031" s="318">
        <v>2106909200</v>
      </c>
      <c r="G2031" s="91" t="s">
        <v>923</v>
      </c>
      <c r="H2031" s="92" t="s">
        <v>241</v>
      </c>
      <c r="I2031" s="246" t="s">
        <v>1327</v>
      </c>
      <c r="J2031" s="104" t="s">
        <v>486</v>
      </c>
      <c r="K2031" s="5"/>
      <c r="L2031" s="15"/>
      <c r="M2031" s="206">
        <v>8.9020370436781544</v>
      </c>
      <c r="N2031" s="291">
        <v>-0.1</v>
      </c>
      <c r="O2031" s="197">
        <f t="shared" si="513"/>
        <v>339.70173358675839</v>
      </c>
      <c r="P2031" s="174">
        <v>1.5</v>
      </c>
      <c r="Q2031" s="174">
        <f>M2031*0.8*P2031</f>
        <v>10.682444452413787</v>
      </c>
      <c r="R2031" s="173">
        <f t="shared" si="526"/>
        <v>566.16955597793071</v>
      </c>
      <c r="S2031" s="173">
        <f>R2031-O2031</f>
        <v>226.46782239117232</v>
      </c>
      <c r="T2031" s="111"/>
      <c r="U2031" s="32">
        <f t="shared" si="515"/>
        <v>0</v>
      </c>
      <c r="V2031" s="280">
        <v>10</v>
      </c>
      <c r="W2031" s="137"/>
      <c r="X2031" s="215"/>
      <c r="Y2031" s="292">
        <v>46357</v>
      </c>
      <c r="Z2031" s="151"/>
    </row>
    <row r="2032" spans="1:26" s="46" customFormat="1" ht="12.75" customHeight="1">
      <c r="A2032" s="309" t="s">
        <v>2938</v>
      </c>
      <c r="B2032" s="314">
        <v>81029996</v>
      </c>
      <c r="C2032" s="314">
        <v>773799</v>
      </c>
      <c r="D2032" s="351">
        <v>5902232610970</v>
      </c>
      <c r="E2032" s="342">
        <v>5902232610970</v>
      </c>
      <c r="F2032" s="318">
        <v>2106909200</v>
      </c>
      <c r="G2032" s="91" t="s">
        <v>923</v>
      </c>
      <c r="H2032" s="81" t="s">
        <v>241</v>
      </c>
      <c r="I2032" s="160" t="s">
        <v>965</v>
      </c>
      <c r="J2032" s="104" t="s">
        <v>495</v>
      </c>
      <c r="K2032" s="5"/>
      <c r="L2032" s="15">
        <v>12</v>
      </c>
      <c r="M2032" s="206">
        <v>4.4240963855421684</v>
      </c>
      <c r="N2032" s="73"/>
      <c r="O2032" s="197">
        <f t="shared" ref="O2032:O2075" si="536">(M2032+M2032*N2032)*$Y$3*(1-$Y$2/100)</f>
        <v>187.58168674698797</v>
      </c>
      <c r="P2032" s="174">
        <v>1.7</v>
      </c>
      <c r="Q2032" s="174">
        <f t="shared" si="529"/>
        <v>6.0167710843373499</v>
      </c>
      <c r="R2032" s="173">
        <f t="shared" si="526"/>
        <v>318.88886746987953</v>
      </c>
      <c r="S2032" s="173">
        <f t="shared" si="528"/>
        <v>131.30718072289156</v>
      </c>
      <c r="T2032" s="111"/>
      <c r="U2032" s="32">
        <f t="shared" ref="U2032:U2076" si="537">O2032*T2032</f>
        <v>0</v>
      </c>
      <c r="V2032" s="280"/>
      <c r="W2032" s="134" t="s">
        <v>250</v>
      </c>
      <c r="X2032" s="215"/>
      <c r="Y2032" s="294"/>
      <c r="Z2032" s="151"/>
    </row>
    <row r="2033" spans="1:26" s="46" customFormat="1" ht="12.75" customHeight="1">
      <c r="A2033" s="309" t="s">
        <v>2939</v>
      </c>
      <c r="B2033" s="314"/>
      <c r="C2033" s="314">
        <v>773878</v>
      </c>
      <c r="D2033" s="351">
        <v>5902232619331</v>
      </c>
      <c r="E2033" s="351">
        <v>5902232619331</v>
      </c>
      <c r="F2033" s="318">
        <v>2106909200</v>
      </c>
      <c r="G2033" s="91" t="s">
        <v>923</v>
      </c>
      <c r="H2033" s="81" t="s">
        <v>241</v>
      </c>
      <c r="I2033" s="160" t="s">
        <v>1150</v>
      </c>
      <c r="J2033" s="104" t="s">
        <v>495</v>
      </c>
      <c r="K2033" s="5"/>
      <c r="L2033" s="15"/>
      <c r="M2033" s="206">
        <v>4.2422842053144096</v>
      </c>
      <c r="N2033" s="73"/>
      <c r="O2033" s="197">
        <f t="shared" si="536"/>
        <v>179.87285030533099</v>
      </c>
      <c r="P2033" s="174">
        <v>1.7</v>
      </c>
      <c r="Q2033" s="174">
        <f t="shared" ref="Q2033" si="538">M2033*0.8*P2033</f>
        <v>5.7695065192275976</v>
      </c>
      <c r="R2033" s="173">
        <f t="shared" si="526"/>
        <v>305.78384551906265</v>
      </c>
      <c r="S2033" s="173">
        <f t="shared" ref="S2033" si="539">R2033-O2033</f>
        <v>125.91099521373167</v>
      </c>
      <c r="T2033" s="111"/>
      <c r="U2033" s="32">
        <f t="shared" si="537"/>
        <v>0</v>
      </c>
      <c r="V2033" s="280" t="s">
        <v>4119</v>
      </c>
      <c r="W2033" s="134" t="s">
        <v>250</v>
      </c>
      <c r="X2033" s="215"/>
      <c r="Y2033" s="20">
        <v>46905</v>
      </c>
      <c r="Z2033" s="151"/>
    </row>
    <row r="2034" spans="1:26" s="46" customFormat="1" ht="12.75" customHeight="1">
      <c r="A2034" s="309" t="s">
        <v>4077</v>
      </c>
      <c r="B2034" s="314"/>
      <c r="C2034" s="314"/>
      <c r="D2034" s="278">
        <v>5903933901299</v>
      </c>
      <c r="E2034" s="278">
        <v>5903933901299</v>
      </c>
      <c r="F2034" s="318">
        <v>2106909200</v>
      </c>
      <c r="G2034" s="91" t="s">
        <v>923</v>
      </c>
      <c r="H2034" s="81" t="s">
        <v>241</v>
      </c>
      <c r="I2034" s="160" t="s">
        <v>4074</v>
      </c>
      <c r="J2034" s="104" t="s">
        <v>481</v>
      </c>
      <c r="K2034" s="5"/>
      <c r="L2034" s="15"/>
      <c r="M2034" s="206">
        <v>6.060406007592011</v>
      </c>
      <c r="N2034" s="73"/>
      <c r="O2034" s="197">
        <f>(M2034+M2034*N2034)*$Y$3*(1-$Y$2/100)</f>
        <v>256.96121472190129</v>
      </c>
      <c r="P2034" s="174">
        <v>1.6</v>
      </c>
      <c r="Q2034" s="174">
        <f t="shared" ref="Q2034" si="540">M2034*0.8*P2034</f>
        <v>7.7573196897177752</v>
      </c>
      <c r="R2034" s="173">
        <f t="shared" ref="R2034" si="541">Q2034*53</f>
        <v>411.13794355504206</v>
      </c>
      <c r="S2034" s="173">
        <f t="shared" ref="S2034" si="542">R2034-O2034</f>
        <v>154.17672883314077</v>
      </c>
      <c r="T2034" s="111"/>
      <c r="U2034" s="32">
        <f>O2034*T2034</f>
        <v>0</v>
      </c>
      <c r="V2034" s="280" t="s">
        <v>4119</v>
      </c>
      <c r="W2034" s="357"/>
      <c r="X2034" s="215"/>
      <c r="Y2034" s="20">
        <v>46722</v>
      </c>
      <c r="Z2034" s="151"/>
    </row>
    <row r="2035" spans="1:26" s="46" customFormat="1" ht="12.75" customHeight="1">
      <c r="A2035" s="309" t="s">
        <v>2940</v>
      </c>
      <c r="B2035" s="314"/>
      <c r="C2035" s="314">
        <v>867117</v>
      </c>
      <c r="D2035" s="351">
        <v>5902232613742</v>
      </c>
      <c r="E2035" s="342">
        <v>5902232613742</v>
      </c>
      <c r="F2035" s="318">
        <v>2106909200</v>
      </c>
      <c r="G2035" s="91" t="s">
        <v>923</v>
      </c>
      <c r="H2035" s="81" t="s">
        <v>241</v>
      </c>
      <c r="I2035" s="246" t="s">
        <v>1234</v>
      </c>
      <c r="J2035" s="144" t="s">
        <v>486</v>
      </c>
      <c r="K2035" s="147"/>
      <c r="L2035" s="15">
        <v>18</v>
      </c>
      <c r="M2035" s="206">
        <v>11.712964502948104</v>
      </c>
      <c r="N2035" s="73"/>
      <c r="O2035" s="197">
        <f t="shared" si="536"/>
        <v>496.62969492499963</v>
      </c>
      <c r="P2035" s="174">
        <v>1.4</v>
      </c>
      <c r="Q2035" s="174">
        <f t="shared" si="529"/>
        <v>13.118520243301877</v>
      </c>
      <c r="R2035" s="173">
        <f t="shared" si="526"/>
        <v>695.2815728949995</v>
      </c>
      <c r="S2035" s="173">
        <f t="shared" ref="S2035:S2037" si="543">R2035-O2035</f>
        <v>198.65187796999987</v>
      </c>
      <c r="T2035" s="111"/>
      <c r="U2035" s="32">
        <f t="shared" si="537"/>
        <v>0</v>
      </c>
      <c r="V2035" s="280">
        <v>12</v>
      </c>
      <c r="W2035" s="133" t="s">
        <v>249</v>
      </c>
      <c r="X2035" s="215"/>
      <c r="Y2035" s="294">
        <v>46508</v>
      </c>
      <c r="Z2035" s="368" t="s">
        <v>4117</v>
      </c>
    </row>
    <row r="2036" spans="1:26" s="46" customFormat="1" ht="12.75" customHeight="1">
      <c r="A2036" s="309" t="s">
        <v>2941</v>
      </c>
      <c r="B2036" s="278">
        <v>81068562</v>
      </c>
      <c r="C2036" s="278">
        <v>773802</v>
      </c>
      <c r="D2036" s="351">
        <v>5902232617696</v>
      </c>
      <c r="E2036" s="342">
        <v>5902232617696</v>
      </c>
      <c r="F2036" s="318">
        <v>2106909200</v>
      </c>
      <c r="G2036" s="91" t="s">
        <v>923</v>
      </c>
      <c r="H2036" s="81" t="s">
        <v>241</v>
      </c>
      <c r="I2036" s="246" t="s">
        <v>1051</v>
      </c>
      <c r="J2036" s="144" t="s">
        <v>495</v>
      </c>
      <c r="K2036" s="147"/>
      <c r="L2036" s="15">
        <v>12</v>
      </c>
      <c r="M2036" s="206">
        <v>4.3836936788248888</v>
      </c>
      <c r="N2036" s="73"/>
      <c r="O2036" s="197">
        <f t="shared" si="536"/>
        <v>185.86861198217528</v>
      </c>
      <c r="P2036" s="174">
        <v>1.7</v>
      </c>
      <c r="Q2036" s="174">
        <f>M2036*0.8*P2036</f>
        <v>5.9618234032018496</v>
      </c>
      <c r="R2036" s="173">
        <f t="shared" si="526"/>
        <v>315.97664036969803</v>
      </c>
      <c r="S2036" s="173">
        <f t="shared" si="543"/>
        <v>130.10802838752275</v>
      </c>
      <c r="T2036" s="111"/>
      <c r="U2036" s="32">
        <f t="shared" si="537"/>
        <v>0</v>
      </c>
      <c r="V2036" s="280" t="s">
        <v>4119</v>
      </c>
      <c r="W2036" s="135" t="s">
        <v>252</v>
      </c>
      <c r="X2036" s="215"/>
      <c r="Y2036" s="20">
        <v>47178</v>
      </c>
      <c r="Z2036" s="151"/>
    </row>
    <row r="2037" spans="1:26" s="46" customFormat="1" ht="12.75" customHeight="1">
      <c r="A2037" s="309" t="s">
        <v>2942</v>
      </c>
      <c r="B2037" s="314"/>
      <c r="C2037" s="314">
        <v>773803</v>
      </c>
      <c r="D2037" s="351">
        <v>5903246228212</v>
      </c>
      <c r="E2037" s="351">
        <v>5903246228212</v>
      </c>
      <c r="F2037" s="318">
        <v>2106909200</v>
      </c>
      <c r="G2037" s="91" t="s">
        <v>923</v>
      </c>
      <c r="H2037" s="81" t="s">
        <v>241</v>
      </c>
      <c r="I2037" s="246" t="s">
        <v>1182</v>
      </c>
      <c r="J2037" s="104" t="s">
        <v>486</v>
      </c>
      <c r="K2037" s="5"/>
      <c r="L2037" s="15"/>
      <c r="M2037" s="206">
        <v>6.9268196071959069</v>
      </c>
      <c r="N2037" s="73"/>
      <c r="O2037" s="197">
        <f t="shared" si="536"/>
        <v>293.69715134510648</v>
      </c>
      <c r="P2037" s="174">
        <v>1.6</v>
      </c>
      <c r="Q2037" s="174">
        <f>M2037*0.8*P2037</f>
        <v>8.8663290972107625</v>
      </c>
      <c r="R2037" s="173">
        <f t="shared" si="526"/>
        <v>469.91544215217039</v>
      </c>
      <c r="S2037" s="173">
        <f t="shared" si="543"/>
        <v>176.21829080706391</v>
      </c>
      <c r="T2037" s="111"/>
      <c r="U2037" s="32">
        <f t="shared" si="537"/>
        <v>0</v>
      </c>
      <c r="V2037" s="280">
        <v>27</v>
      </c>
      <c r="W2037" s="134" t="s">
        <v>250</v>
      </c>
      <c r="X2037" s="215"/>
      <c r="Y2037" s="20">
        <v>46692</v>
      </c>
      <c r="Z2037" s="177"/>
    </row>
    <row r="2038" spans="1:26" s="46" customFormat="1" ht="12.75" customHeight="1">
      <c r="A2038" s="309" t="s">
        <v>2943</v>
      </c>
      <c r="B2038" s="314">
        <v>81029997</v>
      </c>
      <c r="C2038" s="314">
        <v>773800</v>
      </c>
      <c r="D2038" s="351">
        <v>5902232610949</v>
      </c>
      <c r="E2038" s="342">
        <v>5902232610949</v>
      </c>
      <c r="F2038" s="318">
        <v>2106909200</v>
      </c>
      <c r="G2038" s="91" t="s">
        <v>923</v>
      </c>
      <c r="H2038" s="81" t="s">
        <v>241</v>
      </c>
      <c r="I2038" s="160" t="s">
        <v>966</v>
      </c>
      <c r="J2038" s="104" t="s">
        <v>495</v>
      </c>
      <c r="K2038" s="5"/>
      <c r="L2038" s="15">
        <v>12</v>
      </c>
      <c r="M2038" s="206">
        <v>4.1412774385212074</v>
      </c>
      <c r="N2038" s="73"/>
      <c r="O2038" s="197">
        <f t="shared" si="536"/>
        <v>175.59016339329921</v>
      </c>
      <c r="P2038" s="174">
        <v>1.7</v>
      </c>
      <c r="Q2038" s="174">
        <f t="shared" si="529"/>
        <v>5.6321373163888424</v>
      </c>
      <c r="R2038" s="173">
        <f t="shared" si="526"/>
        <v>298.50327776860865</v>
      </c>
      <c r="S2038" s="173">
        <f t="shared" si="528"/>
        <v>122.91311437530945</v>
      </c>
      <c r="T2038" s="111"/>
      <c r="U2038" s="32">
        <f t="shared" si="537"/>
        <v>0</v>
      </c>
      <c r="V2038" s="280">
        <v>3</v>
      </c>
      <c r="W2038" s="135" t="s">
        <v>252</v>
      </c>
      <c r="X2038" s="215"/>
      <c r="Y2038" s="20">
        <v>47088</v>
      </c>
      <c r="Z2038" s="151"/>
    </row>
    <row r="2039" spans="1:26" s="46" customFormat="1" ht="12.75" customHeight="1">
      <c r="A2039" s="309" t="s">
        <v>2944</v>
      </c>
      <c r="B2039" s="314"/>
      <c r="C2039" s="314">
        <v>773914</v>
      </c>
      <c r="D2039" s="351">
        <v>5903933902289</v>
      </c>
      <c r="E2039" s="351">
        <v>5903933902289</v>
      </c>
      <c r="F2039" s="318">
        <v>2106909200</v>
      </c>
      <c r="G2039" s="91" t="s">
        <v>923</v>
      </c>
      <c r="H2039" s="81" t="s">
        <v>241</v>
      </c>
      <c r="I2039" s="246" t="s">
        <v>1183</v>
      </c>
      <c r="J2039" s="104" t="s">
        <v>486</v>
      </c>
      <c r="K2039" s="5"/>
      <c r="L2039" s="15"/>
      <c r="M2039" s="206">
        <v>6.8133937269702036</v>
      </c>
      <c r="N2039" s="73"/>
      <c r="O2039" s="197">
        <f t="shared" si="536"/>
        <v>288.88789402353666</v>
      </c>
      <c r="P2039" s="174">
        <v>1.6</v>
      </c>
      <c r="Q2039" s="174">
        <f t="shared" ref="Q2039:Q2052" si="544">M2039*0.8*P2039</f>
        <v>8.7211439705218616</v>
      </c>
      <c r="R2039" s="173">
        <f t="shared" si="526"/>
        <v>462.22063043765866</v>
      </c>
      <c r="S2039" s="173">
        <f t="shared" ref="S2039:S2052" si="545">R2039-O2039</f>
        <v>173.332736414122</v>
      </c>
      <c r="T2039" s="111"/>
      <c r="U2039" s="32">
        <f t="shared" si="537"/>
        <v>0</v>
      </c>
      <c r="V2039" s="280">
        <v>6</v>
      </c>
      <c r="W2039" s="137"/>
      <c r="X2039" s="215"/>
      <c r="Y2039" s="20">
        <v>46692</v>
      </c>
      <c r="Z2039" s="151"/>
    </row>
    <row r="2040" spans="1:26" s="46" customFormat="1" ht="12.75" customHeight="1">
      <c r="A2040" s="309" t="s">
        <v>2945</v>
      </c>
      <c r="B2040" s="314"/>
      <c r="C2040" s="314">
        <v>773789</v>
      </c>
      <c r="D2040" s="351">
        <v>5903246229820</v>
      </c>
      <c r="E2040" s="351">
        <v>5903246229820</v>
      </c>
      <c r="F2040" s="318">
        <v>2106909200</v>
      </c>
      <c r="G2040" s="91" t="s">
        <v>923</v>
      </c>
      <c r="H2040" s="81" t="s">
        <v>241</v>
      </c>
      <c r="I2040" s="246" t="s">
        <v>1173</v>
      </c>
      <c r="J2040" s="104" t="s">
        <v>536</v>
      </c>
      <c r="K2040" s="5"/>
      <c r="L2040" s="15"/>
      <c r="M2040" s="206">
        <v>12.565241789074106</v>
      </c>
      <c r="N2040" s="73"/>
      <c r="O2040" s="197">
        <f t="shared" si="536"/>
        <v>532.76625185674209</v>
      </c>
      <c r="P2040" s="174">
        <v>1.35</v>
      </c>
      <c r="Q2040" s="174">
        <f t="shared" si="544"/>
        <v>13.570461132200036</v>
      </c>
      <c r="R2040" s="173">
        <f t="shared" si="526"/>
        <v>719.23444000660186</v>
      </c>
      <c r="S2040" s="173">
        <f t="shared" si="545"/>
        <v>186.46818814985977</v>
      </c>
      <c r="T2040" s="111"/>
      <c r="U2040" s="32">
        <f t="shared" si="537"/>
        <v>0</v>
      </c>
      <c r="V2040" s="280">
        <v>15</v>
      </c>
      <c r="W2040" s="137"/>
      <c r="X2040" s="215"/>
      <c r="Y2040" s="20">
        <v>46419</v>
      </c>
      <c r="Z2040" s="368" t="s">
        <v>4118</v>
      </c>
    </row>
    <row r="2041" spans="1:26" s="46" customFormat="1" ht="12.75" customHeight="1">
      <c r="A2041" s="309" t="s">
        <v>2946</v>
      </c>
      <c r="B2041" s="314">
        <v>81029999</v>
      </c>
      <c r="C2041" s="314">
        <v>773785</v>
      </c>
      <c r="D2041" s="351">
        <v>5903246223262</v>
      </c>
      <c r="E2041" s="342">
        <v>5903246223262</v>
      </c>
      <c r="F2041" s="318">
        <v>2106909200</v>
      </c>
      <c r="G2041" s="91" t="s">
        <v>923</v>
      </c>
      <c r="H2041" s="81" t="s">
        <v>241</v>
      </c>
      <c r="I2041" s="160" t="s">
        <v>850</v>
      </c>
      <c r="J2041" s="104" t="s">
        <v>488</v>
      </c>
      <c r="K2041" s="5"/>
      <c r="L2041" s="15"/>
      <c r="M2041" s="206">
        <v>2.0847796666116523</v>
      </c>
      <c r="N2041" s="73"/>
      <c r="O2041" s="197">
        <f t="shared" si="536"/>
        <v>88.394657864334064</v>
      </c>
      <c r="P2041" s="174">
        <v>1.8</v>
      </c>
      <c r="Q2041" s="174">
        <f t="shared" si="544"/>
        <v>3.0020827199207796</v>
      </c>
      <c r="R2041" s="173">
        <f t="shared" si="526"/>
        <v>159.11038415580131</v>
      </c>
      <c r="S2041" s="173">
        <f t="shared" si="545"/>
        <v>70.715726291467249</v>
      </c>
      <c r="T2041" s="111"/>
      <c r="U2041" s="32">
        <f t="shared" si="537"/>
        <v>0</v>
      </c>
      <c r="V2041" s="280"/>
      <c r="W2041" s="136" t="s">
        <v>251</v>
      </c>
      <c r="X2041" s="215"/>
      <c r="Y2041" s="294"/>
      <c r="Z2041" s="151"/>
    </row>
    <row r="2042" spans="1:26" s="46" customFormat="1" ht="12.75" customHeight="1">
      <c r="A2042" s="309" t="s">
        <v>2947</v>
      </c>
      <c r="B2042" s="314"/>
      <c r="C2042" s="314">
        <v>867089</v>
      </c>
      <c r="D2042" s="351">
        <v>5902232610925</v>
      </c>
      <c r="E2042" s="342">
        <v>5902232610925</v>
      </c>
      <c r="F2042" s="318">
        <v>2106909200</v>
      </c>
      <c r="G2042" s="91" t="s">
        <v>923</v>
      </c>
      <c r="H2042" s="81" t="s">
        <v>241</v>
      </c>
      <c r="I2042" s="246" t="s">
        <v>850</v>
      </c>
      <c r="J2042" s="144" t="s">
        <v>495</v>
      </c>
      <c r="K2042" s="147"/>
      <c r="L2042" s="15">
        <v>12</v>
      </c>
      <c r="M2042" s="206">
        <v>3.8382571381416075</v>
      </c>
      <c r="N2042" s="73"/>
      <c r="O2042" s="197">
        <f t="shared" si="536"/>
        <v>162.74210265720419</v>
      </c>
      <c r="P2042" s="174">
        <v>1.8</v>
      </c>
      <c r="Q2042" s="174">
        <f t="shared" si="544"/>
        <v>5.5270902789239154</v>
      </c>
      <c r="R2042" s="173">
        <f t="shared" si="526"/>
        <v>292.93578478296752</v>
      </c>
      <c r="S2042" s="173">
        <f t="shared" si="545"/>
        <v>130.19368212576333</v>
      </c>
      <c r="T2042" s="111"/>
      <c r="U2042" s="32">
        <f t="shared" si="537"/>
        <v>0</v>
      </c>
      <c r="V2042" s="280">
        <v>26</v>
      </c>
      <c r="W2042" s="134" t="s">
        <v>250</v>
      </c>
      <c r="X2042" s="215"/>
      <c r="Y2042" s="20">
        <v>47119</v>
      </c>
      <c r="Z2042" s="151"/>
    </row>
    <row r="2043" spans="1:26" s="46" customFormat="1" ht="12.75" customHeight="1">
      <c r="A2043" s="309" t="s">
        <v>2948</v>
      </c>
      <c r="B2043" s="314"/>
      <c r="C2043" s="314">
        <v>1023909</v>
      </c>
      <c r="D2043" s="351">
        <v>5903246226645</v>
      </c>
      <c r="E2043" s="351">
        <v>5903246226645</v>
      </c>
      <c r="F2043" s="318">
        <v>2106909200</v>
      </c>
      <c r="G2043" s="91" t="s">
        <v>923</v>
      </c>
      <c r="H2043" s="81" t="s">
        <v>241</v>
      </c>
      <c r="I2043" s="246" t="s">
        <v>1172</v>
      </c>
      <c r="J2043" s="104" t="s">
        <v>1170</v>
      </c>
      <c r="K2043" s="5"/>
      <c r="L2043" s="15"/>
      <c r="M2043" s="206">
        <v>3.7776530780656881</v>
      </c>
      <c r="N2043" s="73"/>
      <c r="O2043" s="197">
        <f t="shared" si="536"/>
        <v>160.17249050998518</v>
      </c>
      <c r="P2043" s="174">
        <v>1.8</v>
      </c>
      <c r="Q2043" s="174">
        <f t="shared" si="544"/>
        <v>5.4398204324145913</v>
      </c>
      <c r="R2043" s="173">
        <f t="shared" si="526"/>
        <v>288.31048291797333</v>
      </c>
      <c r="S2043" s="173">
        <f t="shared" si="545"/>
        <v>128.13799240798815</v>
      </c>
      <c r="T2043" s="111"/>
      <c r="U2043" s="32">
        <f t="shared" si="537"/>
        <v>0</v>
      </c>
      <c r="V2043" s="280"/>
      <c r="W2043" s="133" t="s">
        <v>249</v>
      </c>
      <c r="X2043" s="215"/>
      <c r="Y2043" s="294"/>
      <c r="Z2043" s="151"/>
    </row>
    <row r="2044" spans="1:26" s="46" customFormat="1" ht="12.75" customHeight="1">
      <c r="A2044" s="309" t="s">
        <v>2949</v>
      </c>
      <c r="B2044" s="314">
        <v>81035672</v>
      </c>
      <c r="C2044" s="314">
        <v>773844</v>
      </c>
      <c r="D2044" s="278">
        <v>5902232611960</v>
      </c>
      <c r="E2044" s="278">
        <v>5902232611960</v>
      </c>
      <c r="F2044" s="318">
        <v>2106909200</v>
      </c>
      <c r="G2044" s="91" t="s">
        <v>923</v>
      </c>
      <c r="H2044" s="81" t="s">
        <v>241</v>
      </c>
      <c r="I2044" s="160" t="s">
        <v>967</v>
      </c>
      <c r="J2044" s="104" t="s">
        <v>495</v>
      </c>
      <c r="K2044" s="5"/>
      <c r="L2044" s="15">
        <v>12</v>
      </c>
      <c r="M2044" s="206">
        <v>2.6463772899818454</v>
      </c>
      <c r="N2044" s="73"/>
      <c r="O2044" s="197">
        <f t="shared" si="536"/>
        <v>112.20639709523026</v>
      </c>
      <c r="P2044" s="174">
        <v>1.8</v>
      </c>
      <c r="Q2044" s="174">
        <f t="shared" si="544"/>
        <v>3.8107832975738578</v>
      </c>
      <c r="R2044" s="173">
        <f t="shared" si="526"/>
        <v>201.97151477141446</v>
      </c>
      <c r="S2044" s="173">
        <f t="shared" si="545"/>
        <v>89.765117676184204</v>
      </c>
      <c r="T2044" s="111"/>
      <c r="U2044" s="32">
        <f t="shared" si="537"/>
        <v>0</v>
      </c>
      <c r="V2044" s="280" t="s">
        <v>4119</v>
      </c>
      <c r="W2044" s="156" t="s">
        <v>254</v>
      </c>
      <c r="X2044" s="215"/>
      <c r="Y2044" s="20">
        <v>47058</v>
      </c>
      <c r="Z2044" s="151"/>
    </row>
    <row r="2045" spans="1:26" s="46" customFormat="1" ht="12.75" customHeight="1">
      <c r="A2045" s="309" t="s">
        <v>2950</v>
      </c>
      <c r="B2045" s="314"/>
      <c r="C2045" s="314">
        <v>773846</v>
      </c>
      <c r="D2045" s="351">
        <v>5902232618624</v>
      </c>
      <c r="E2045" s="342">
        <v>5902232618624</v>
      </c>
      <c r="F2045" s="318">
        <v>2106909200</v>
      </c>
      <c r="G2045" s="91" t="s">
        <v>923</v>
      </c>
      <c r="H2045" s="81" t="s">
        <v>241</v>
      </c>
      <c r="I2045" s="246" t="s">
        <v>1052</v>
      </c>
      <c r="J2045" s="144" t="s">
        <v>495</v>
      </c>
      <c r="K2045" s="147"/>
      <c r="L2045" s="15">
        <v>12</v>
      </c>
      <c r="M2045" s="206">
        <v>5.9208897546324462</v>
      </c>
      <c r="N2045" s="73"/>
      <c r="O2045" s="197">
        <f t="shared" si="536"/>
        <v>251.04572559641571</v>
      </c>
      <c r="P2045" s="174">
        <v>1.7</v>
      </c>
      <c r="Q2045" s="174">
        <f t="shared" si="544"/>
        <v>8.0524100663001281</v>
      </c>
      <c r="R2045" s="173">
        <f t="shared" si="526"/>
        <v>426.77773351390681</v>
      </c>
      <c r="S2045" s="173">
        <f t="shared" si="545"/>
        <v>175.7320079174911</v>
      </c>
      <c r="T2045" s="111"/>
      <c r="U2045" s="32">
        <f t="shared" si="537"/>
        <v>0</v>
      </c>
      <c r="V2045" s="280" t="s">
        <v>4119</v>
      </c>
      <c r="W2045" s="136" t="s">
        <v>251</v>
      </c>
      <c r="X2045" s="215"/>
      <c r="Y2045" s="20">
        <v>47178</v>
      </c>
      <c r="Z2045" s="151"/>
    </row>
    <row r="2046" spans="1:26" s="46" customFormat="1" ht="12.75" customHeight="1">
      <c r="A2046" s="309" t="s">
        <v>2951</v>
      </c>
      <c r="B2046" s="314"/>
      <c r="C2046" s="314">
        <v>773843</v>
      </c>
      <c r="D2046" s="351">
        <v>5903246221954</v>
      </c>
      <c r="E2046" s="351">
        <v>5903246221954</v>
      </c>
      <c r="F2046" s="318">
        <v>2106909200</v>
      </c>
      <c r="G2046" s="91" t="s">
        <v>923</v>
      </c>
      <c r="H2046" s="81" t="s">
        <v>241</v>
      </c>
      <c r="I2046" s="246" t="s">
        <v>1171</v>
      </c>
      <c r="J2046" s="104" t="s">
        <v>486</v>
      </c>
      <c r="K2046" s="5"/>
      <c r="L2046" s="15"/>
      <c r="M2046" s="206">
        <v>1.8181218022776036</v>
      </c>
      <c r="N2046" s="73"/>
      <c r="O2046" s="197">
        <f t="shared" si="536"/>
        <v>77.0883644165704</v>
      </c>
      <c r="P2046" s="174">
        <v>1.8</v>
      </c>
      <c r="Q2046" s="174">
        <f t="shared" si="544"/>
        <v>2.6180953952797492</v>
      </c>
      <c r="R2046" s="173">
        <f t="shared" si="526"/>
        <v>138.75905594982672</v>
      </c>
      <c r="S2046" s="173">
        <f t="shared" si="545"/>
        <v>61.670691533256317</v>
      </c>
      <c r="T2046" s="111"/>
      <c r="U2046" s="32">
        <f t="shared" si="537"/>
        <v>0</v>
      </c>
      <c r="V2046" s="280" t="s">
        <v>4119</v>
      </c>
      <c r="W2046" s="134" t="s">
        <v>250</v>
      </c>
      <c r="X2046" s="215"/>
      <c r="Y2046" s="20">
        <v>47088</v>
      </c>
      <c r="Z2046" s="151"/>
    </row>
    <row r="2047" spans="1:26" s="46" customFormat="1" ht="12.75" customHeight="1">
      <c r="A2047" s="309" t="s">
        <v>2952</v>
      </c>
      <c r="B2047" s="314"/>
      <c r="C2047" s="314">
        <v>774088</v>
      </c>
      <c r="D2047" s="351">
        <v>5903933906225</v>
      </c>
      <c r="E2047" s="351">
        <v>5903933906225</v>
      </c>
      <c r="F2047" s="318">
        <v>2106909200</v>
      </c>
      <c r="G2047" s="91" t="s">
        <v>923</v>
      </c>
      <c r="H2047" s="81" t="s">
        <v>241</v>
      </c>
      <c r="I2047" s="246" t="s">
        <v>1166</v>
      </c>
      <c r="J2047" s="104" t="s">
        <v>480</v>
      </c>
      <c r="K2047" s="5"/>
      <c r="L2047" s="15"/>
      <c r="M2047" s="206">
        <v>5.8381911206469725</v>
      </c>
      <c r="N2047" s="73"/>
      <c r="O2047" s="197">
        <f t="shared" si="536"/>
        <v>247.53930351543164</v>
      </c>
      <c r="P2047" s="174">
        <v>1.7</v>
      </c>
      <c r="Q2047" s="174">
        <f t="shared" si="544"/>
        <v>7.9399399240798827</v>
      </c>
      <c r="R2047" s="173">
        <f t="shared" si="526"/>
        <v>420.81681597623378</v>
      </c>
      <c r="S2047" s="173">
        <f t="shared" si="545"/>
        <v>173.27751246080214</v>
      </c>
      <c r="T2047" s="111"/>
      <c r="U2047" s="32">
        <f t="shared" si="537"/>
        <v>0</v>
      </c>
      <c r="V2047" s="280"/>
      <c r="W2047" s="137"/>
      <c r="X2047" s="215"/>
      <c r="Y2047" s="294"/>
      <c r="Z2047" s="151"/>
    </row>
    <row r="2048" spans="1:26" s="46" customFormat="1" ht="12.75" customHeight="1">
      <c r="A2048" s="309" t="s">
        <v>2953</v>
      </c>
      <c r="B2048" s="314"/>
      <c r="C2048" s="314">
        <v>773847</v>
      </c>
      <c r="D2048" s="351">
        <v>5903933900407</v>
      </c>
      <c r="E2048" s="351">
        <v>5903933900407</v>
      </c>
      <c r="F2048" s="318">
        <v>2106909200</v>
      </c>
      <c r="G2048" s="91" t="s">
        <v>923</v>
      </c>
      <c r="H2048" s="81" t="s">
        <v>241</v>
      </c>
      <c r="I2048" s="246" t="s">
        <v>1167</v>
      </c>
      <c r="J2048" s="104" t="s">
        <v>486</v>
      </c>
      <c r="K2048" s="5"/>
      <c r="L2048" s="15"/>
      <c r="M2048" s="206">
        <v>6.2624195411784136</v>
      </c>
      <c r="N2048" s="73"/>
      <c r="O2048" s="197">
        <f t="shared" si="536"/>
        <v>265.52658854596478</v>
      </c>
      <c r="P2048" s="174">
        <v>1.6</v>
      </c>
      <c r="Q2048" s="174">
        <f t="shared" si="544"/>
        <v>8.0158970127083702</v>
      </c>
      <c r="R2048" s="173">
        <f t="shared" si="526"/>
        <v>424.84254167354362</v>
      </c>
      <c r="S2048" s="173">
        <f t="shared" si="545"/>
        <v>159.31595312757884</v>
      </c>
      <c r="T2048" s="111"/>
      <c r="U2048" s="32">
        <f t="shared" si="537"/>
        <v>0</v>
      </c>
      <c r="V2048" s="280">
        <v>50</v>
      </c>
      <c r="W2048" s="133" t="s">
        <v>249</v>
      </c>
      <c r="X2048" s="215"/>
      <c r="Y2048" s="20">
        <v>46753</v>
      </c>
      <c r="Z2048" s="151"/>
    </row>
    <row r="2049" spans="1:26" s="46" customFormat="1" ht="12.75" customHeight="1">
      <c r="A2049" s="309" t="s">
        <v>2954</v>
      </c>
      <c r="B2049" s="314"/>
      <c r="C2049" s="314">
        <v>773852</v>
      </c>
      <c r="D2049" s="351">
        <v>5903933902524</v>
      </c>
      <c r="E2049" s="351">
        <v>5903933902524</v>
      </c>
      <c r="F2049" s="318">
        <v>2106909200</v>
      </c>
      <c r="G2049" s="91" t="s">
        <v>923</v>
      </c>
      <c r="H2049" s="81" t="s">
        <v>241</v>
      </c>
      <c r="I2049" s="160" t="s">
        <v>1152</v>
      </c>
      <c r="J2049" s="104" t="s">
        <v>480</v>
      </c>
      <c r="K2049" s="5"/>
      <c r="L2049" s="15"/>
      <c r="M2049" s="206">
        <v>6.2624195411784136</v>
      </c>
      <c r="N2049" s="73"/>
      <c r="O2049" s="197">
        <f t="shared" si="536"/>
        <v>265.52658854596478</v>
      </c>
      <c r="P2049" s="174">
        <v>1.6</v>
      </c>
      <c r="Q2049" s="174">
        <f t="shared" si="544"/>
        <v>8.0158970127083702</v>
      </c>
      <c r="R2049" s="173">
        <f t="shared" si="526"/>
        <v>424.84254167354362</v>
      </c>
      <c r="S2049" s="173">
        <f t="shared" si="545"/>
        <v>159.31595312757884</v>
      </c>
      <c r="T2049" s="111"/>
      <c r="U2049" s="32">
        <f t="shared" si="537"/>
        <v>0</v>
      </c>
      <c r="V2049" s="280">
        <v>43</v>
      </c>
      <c r="W2049" s="133" t="s">
        <v>249</v>
      </c>
      <c r="X2049" s="215"/>
      <c r="Y2049" s="20">
        <v>46661</v>
      </c>
      <c r="Z2049" s="151"/>
    </row>
    <row r="2050" spans="1:26" s="46" customFormat="1" ht="12.75" customHeight="1">
      <c r="A2050" s="309" t="s">
        <v>2955</v>
      </c>
      <c r="B2050" s="314"/>
      <c r="C2050" s="314">
        <v>773845</v>
      </c>
      <c r="D2050" s="351">
        <v>5903246220278</v>
      </c>
      <c r="E2050" s="351">
        <v>5903246220278</v>
      </c>
      <c r="F2050" s="318">
        <v>2106909200</v>
      </c>
      <c r="G2050" s="91" t="s">
        <v>923</v>
      </c>
      <c r="H2050" s="81" t="s">
        <v>241</v>
      </c>
      <c r="I2050" s="246" t="s">
        <v>1169</v>
      </c>
      <c r="J2050" s="104" t="s">
        <v>476</v>
      </c>
      <c r="K2050" s="5"/>
      <c r="L2050" s="15"/>
      <c r="M2050" s="206">
        <v>4.8483248060736104</v>
      </c>
      <c r="N2050" s="73"/>
      <c r="O2050" s="197">
        <f t="shared" si="536"/>
        <v>205.56897177752109</v>
      </c>
      <c r="P2050" s="174">
        <v>1.7</v>
      </c>
      <c r="Q2050" s="174">
        <f t="shared" si="544"/>
        <v>6.5937217362601102</v>
      </c>
      <c r="R2050" s="173">
        <f t="shared" si="526"/>
        <v>349.46725202178584</v>
      </c>
      <c r="S2050" s="173">
        <f t="shared" si="545"/>
        <v>143.89828024426475</v>
      </c>
      <c r="T2050" s="111"/>
      <c r="U2050" s="32">
        <f t="shared" si="537"/>
        <v>0</v>
      </c>
      <c r="V2050" s="280" t="s">
        <v>4119</v>
      </c>
      <c r="W2050" s="155" t="s">
        <v>253</v>
      </c>
      <c r="X2050" s="215"/>
      <c r="Y2050" s="20">
        <v>46997</v>
      </c>
      <c r="Z2050" s="151"/>
    </row>
    <row r="2051" spans="1:26" s="46" customFormat="1" ht="12.75" customHeight="1">
      <c r="A2051" s="309" t="s">
        <v>2956</v>
      </c>
      <c r="B2051" s="314"/>
      <c r="C2051" s="314">
        <v>1023910</v>
      </c>
      <c r="D2051" s="351">
        <v>5903246226669</v>
      </c>
      <c r="E2051" s="351">
        <v>5903246226669</v>
      </c>
      <c r="F2051" s="318">
        <v>2106909200</v>
      </c>
      <c r="G2051" s="91" t="s">
        <v>923</v>
      </c>
      <c r="H2051" s="81" t="s">
        <v>241</v>
      </c>
      <c r="I2051" s="246" t="s">
        <v>1169</v>
      </c>
      <c r="J2051" s="104" t="s">
        <v>1170</v>
      </c>
      <c r="K2051" s="5"/>
      <c r="L2051" s="15"/>
      <c r="M2051" s="206">
        <v>6.6462452549925732</v>
      </c>
      <c r="N2051" s="73"/>
      <c r="O2051" s="197">
        <f t="shared" si="536"/>
        <v>281.80079881168513</v>
      </c>
      <c r="P2051" s="174">
        <v>1.6</v>
      </c>
      <c r="Q2051" s="174">
        <f t="shared" si="544"/>
        <v>8.5071939263904941</v>
      </c>
      <c r="R2051" s="173">
        <f t="shared" si="526"/>
        <v>450.88127809869621</v>
      </c>
      <c r="S2051" s="173">
        <f t="shared" si="545"/>
        <v>169.08047928701109</v>
      </c>
      <c r="T2051" s="111"/>
      <c r="U2051" s="32">
        <f t="shared" si="537"/>
        <v>0</v>
      </c>
      <c r="V2051" s="280">
        <v>34</v>
      </c>
      <c r="W2051" s="134" t="s">
        <v>250</v>
      </c>
      <c r="X2051" s="215"/>
      <c r="Y2051" s="20">
        <v>47119</v>
      </c>
      <c r="Z2051" s="151"/>
    </row>
    <row r="2052" spans="1:26" s="46" customFormat="1" ht="12.75" customHeight="1">
      <c r="A2052" s="309" t="s">
        <v>2957</v>
      </c>
      <c r="B2052" s="314"/>
      <c r="C2052" s="314"/>
      <c r="D2052" s="351">
        <v>5903933906201</v>
      </c>
      <c r="E2052" s="351">
        <v>5903933906201</v>
      </c>
      <c r="F2052" s="318">
        <v>2106909200</v>
      </c>
      <c r="G2052" s="91" t="s">
        <v>923</v>
      </c>
      <c r="H2052" s="81" t="s">
        <v>241</v>
      </c>
      <c r="I2052" s="246" t="s">
        <v>1168</v>
      </c>
      <c r="J2052" s="104" t="s">
        <v>476</v>
      </c>
      <c r="K2052" s="5"/>
      <c r="L2052" s="15"/>
      <c r="M2052" s="206">
        <v>9.1714144248225775</v>
      </c>
      <c r="N2052" s="73"/>
      <c r="O2052" s="197">
        <f t="shared" si="536"/>
        <v>388.86797161247728</v>
      </c>
      <c r="P2052" s="174">
        <v>1.5</v>
      </c>
      <c r="Q2052" s="174">
        <f t="shared" si="544"/>
        <v>11.005697309787093</v>
      </c>
      <c r="R2052" s="173">
        <f t="shared" si="526"/>
        <v>583.30195741871592</v>
      </c>
      <c r="S2052" s="173">
        <f t="shared" si="545"/>
        <v>194.43398580623864</v>
      </c>
      <c r="T2052" s="111"/>
      <c r="U2052" s="32">
        <f t="shared" si="537"/>
        <v>0</v>
      </c>
      <c r="V2052" s="280">
        <v>5</v>
      </c>
      <c r="W2052" s="137"/>
      <c r="X2052" s="215"/>
      <c r="Y2052" s="20">
        <v>47119</v>
      </c>
      <c r="Z2052" s="151"/>
    </row>
    <row r="2053" spans="1:26" s="46" customFormat="1" ht="12.75" customHeight="1">
      <c r="A2053" s="309" t="s">
        <v>2958</v>
      </c>
      <c r="B2053" s="314"/>
      <c r="C2053" s="314">
        <v>1023911</v>
      </c>
      <c r="D2053" s="351">
        <v>5903246221923</v>
      </c>
      <c r="E2053" s="342">
        <v>5903246221923</v>
      </c>
      <c r="F2053" s="318">
        <v>2106909200</v>
      </c>
      <c r="G2053" s="91" t="s">
        <v>923</v>
      </c>
      <c r="H2053" s="81" t="s">
        <v>241</v>
      </c>
      <c r="I2053" s="246" t="s">
        <v>1055</v>
      </c>
      <c r="J2053" s="144" t="s">
        <v>536</v>
      </c>
      <c r="K2053" s="147"/>
      <c r="L2053" s="15">
        <v>36</v>
      </c>
      <c r="M2053" s="206">
        <v>9.0906090113880182</v>
      </c>
      <c r="N2053" s="73"/>
      <c r="O2053" s="197">
        <f t="shared" si="536"/>
        <v>385.44182208285201</v>
      </c>
      <c r="P2053" s="174">
        <v>1.5</v>
      </c>
      <c r="Q2053" s="174">
        <f t="shared" si="529"/>
        <v>10.908730813665622</v>
      </c>
      <c r="R2053" s="173">
        <f t="shared" si="526"/>
        <v>578.16273312427802</v>
      </c>
      <c r="S2053" s="173">
        <f t="shared" ref="S2053" si="546">R2053-O2053</f>
        <v>192.72091104142601</v>
      </c>
      <c r="T2053" s="111"/>
      <c r="U2053" s="32">
        <f t="shared" si="537"/>
        <v>0</v>
      </c>
      <c r="V2053" s="280">
        <v>1</v>
      </c>
      <c r="W2053" s="134" t="s">
        <v>250</v>
      </c>
      <c r="X2053" s="215"/>
      <c r="Y2053" s="20">
        <v>46661</v>
      </c>
      <c r="Z2053" s="151"/>
    </row>
    <row r="2054" spans="1:26" s="46" customFormat="1" ht="12.75" customHeight="1">
      <c r="A2054" s="309" t="s">
        <v>2959</v>
      </c>
      <c r="B2054" s="314"/>
      <c r="C2054" s="314">
        <v>773853</v>
      </c>
      <c r="D2054" s="351">
        <v>5903933903064</v>
      </c>
      <c r="E2054" s="342">
        <v>5903933903064</v>
      </c>
      <c r="F2054" s="318">
        <v>2106909200</v>
      </c>
      <c r="G2054" s="91" t="s">
        <v>923</v>
      </c>
      <c r="H2054" s="81" t="s">
        <v>241</v>
      </c>
      <c r="I2054" s="246" t="s">
        <v>1053</v>
      </c>
      <c r="J2054" s="144" t="s">
        <v>483</v>
      </c>
      <c r="K2054" s="147"/>
      <c r="L2054" s="15">
        <v>12</v>
      </c>
      <c r="M2054" s="206">
        <v>5.9189965340815318</v>
      </c>
      <c r="N2054" s="73"/>
      <c r="O2054" s="197">
        <f t="shared" si="536"/>
        <v>250.96545304505696</v>
      </c>
      <c r="P2054" s="174">
        <v>1.7</v>
      </c>
      <c r="Q2054" s="174">
        <f t="shared" si="529"/>
        <v>8.0498352863508842</v>
      </c>
      <c r="R2054" s="173">
        <f t="shared" si="526"/>
        <v>426.64127017659689</v>
      </c>
      <c r="S2054" s="173">
        <f t="shared" ref="S2054:S2055" si="547">R2054-O2054</f>
        <v>175.67581713153993</v>
      </c>
      <c r="T2054" s="111"/>
      <c r="U2054" s="32">
        <f t="shared" si="537"/>
        <v>0</v>
      </c>
      <c r="V2054" s="280"/>
      <c r="W2054" s="135" t="s">
        <v>252</v>
      </c>
      <c r="X2054" s="215"/>
      <c r="Y2054" s="20"/>
      <c r="Z2054" s="151"/>
    </row>
    <row r="2055" spans="1:26" s="46" customFormat="1" ht="12.75" customHeight="1">
      <c r="A2055" s="309" t="s">
        <v>2960</v>
      </c>
      <c r="B2055" s="314"/>
      <c r="C2055" s="314">
        <v>773895</v>
      </c>
      <c r="D2055" s="351">
        <v>5903246226782</v>
      </c>
      <c r="E2055" s="342">
        <v>5903246226782</v>
      </c>
      <c r="F2055" s="318">
        <v>2106909200</v>
      </c>
      <c r="G2055" s="91" t="s">
        <v>923</v>
      </c>
      <c r="H2055" s="81" t="s">
        <v>241</v>
      </c>
      <c r="I2055" s="246" t="s">
        <v>1408</v>
      </c>
      <c r="J2055" s="144" t="s">
        <v>495</v>
      </c>
      <c r="K2055" s="147"/>
      <c r="L2055" s="15"/>
      <c r="M2055" s="206">
        <v>7.3330912691863341</v>
      </c>
      <c r="N2055" s="73"/>
      <c r="O2055" s="197">
        <f t="shared" si="536"/>
        <v>310.9230698135006</v>
      </c>
      <c r="P2055" s="174">
        <v>1.6</v>
      </c>
      <c r="Q2055" s="174">
        <f t="shared" si="529"/>
        <v>9.3863568245585096</v>
      </c>
      <c r="R2055" s="173">
        <f t="shared" si="526"/>
        <v>497.47691170160101</v>
      </c>
      <c r="S2055" s="173">
        <f t="shared" si="547"/>
        <v>186.55384188810041</v>
      </c>
      <c r="T2055" s="111"/>
      <c r="U2055" s="32">
        <f t="shared" si="537"/>
        <v>0</v>
      </c>
      <c r="V2055" s="280"/>
      <c r="W2055" s="137"/>
      <c r="X2055" s="215"/>
      <c r="Y2055" s="294"/>
      <c r="Z2055" s="151"/>
    </row>
    <row r="2056" spans="1:26" s="46" customFormat="1" ht="12.75" customHeight="1">
      <c r="A2056" s="309" t="s">
        <v>2961</v>
      </c>
      <c r="B2056" s="314">
        <v>81035673</v>
      </c>
      <c r="C2056" s="314">
        <v>773899</v>
      </c>
      <c r="D2056" s="278">
        <v>5903246224535</v>
      </c>
      <c r="E2056" s="278">
        <v>5903246224535</v>
      </c>
      <c r="F2056" s="318">
        <v>2106909200</v>
      </c>
      <c r="G2056" s="91" t="s">
        <v>923</v>
      </c>
      <c r="H2056" s="81" t="s">
        <v>241</v>
      </c>
      <c r="I2056" s="160" t="s">
        <v>974</v>
      </c>
      <c r="J2056" s="104" t="s">
        <v>583</v>
      </c>
      <c r="K2056" s="5"/>
      <c r="L2056" s="15"/>
      <c r="M2056" s="206">
        <v>4.2186914568748666</v>
      </c>
      <c r="N2056" s="73"/>
      <c r="O2056" s="197">
        <f t="shared" si="536"/>
        <v>178.87251777149436</v>
      </c>
      <c r="P2056" s="174">
        <v>1.7</v>
      </c>
      <c r="Q2056" s="174">
        <f t="shared" si="529"/>
        <v>5.7374203813498186</v>
      </c>
      <c r="R2056" s="173">
        <f t="shared" si="526"/>
        <v>304.0832802115404</v>
      </c>
      <c r="S2056" s="173">
        <f t="shared" si="528"/>
        <v>125.21076244004604</v>
      </c>
      <c r="T2056" s="111"/>
      <c r="U2056" s="32">
        <f t="shared" si="537"/>
        <v>0</v>
      </c>
      <c r="V2056" s="280" t="s">
        <v>4119</v>
      </c>
      <c r="W2056" s="135" t="s">
        <v>252</v>
      </c>
      <c r="X2056" s="215"/>
      <c r="Y2056" s="20">
        <v>47058</v>
      </c>
      <c r="Z2056" s="151"/>
    </row>
    <row r="2057" spans="1:26" s="46" customFormat="1" ht="12.75" customHeight="1">
      <c r="A2057" s="309" t="s">
        <v>2962</v>
      </c>
      <c r="B2057" s="314"/>
      <c r="C2057" s="314">
        <v>769190</v>
      </c>
      <c r="D2057" s="351">
        <v>5903933904276</v>
      </c>
      <c r="E2057" s="342">
        <v>5903933904276</v>
      </c>
      <c r="F2057" s="318">
        <v>2106909200</v>
      </c>
      <c r="G2057" s="91" t="s">
        <v>923</v>
      </c>
      <c r="H2057" s="81" t="s">
        <v>244</v>
      </c>
      <c r="I2057" s="285" t="s">
        <v>1037</v>
      </c>
      <c r="J2057" s="144" t="s">
        <v>603</v>
      </c>
      <c r="K2057" s="147" t="s">
        <v>1038</v>
      </c>
      <c r="L2057" s="15">
        <v>12</v>
      </c>
      <c r="M2057" s="206">
        <v>8.4845684106288193</v>
      </c>
      <c r="N2057" s="73"/>
      <c r="O2057" s="197">
        <f t="shared" si="536"/>
        <v>359.74570061066197</v>
      </c>
      <c r="P2057" s="174">
        <v>1.5</v>
      </c>
      <c r="Q2057" s="174">
        <f t="shared" si="529"/>
        <v>10.181482092754583</v>
      </c>
      <c r="R2057" s="173">
        <f t="shared" si="526"/>
        <v>539.61855091599296</v>
      </c>
      <c r="S2057" s="173">
        <f>R2057-O2057</f>
        <v>179.87285030533099</v>
      </c>
      <c r="T2057" s="111"/>
      <c r="U2057" s="32">
        <f t="shared" si="537"/>
        <v>0</v>
      </c>
      <c r="V2057" s="280">
        <v>19</v>
      </c>
      <c r="W2057" s="133" t="s">
        <v>249</v>
      </c>
      <c r="X2057" s="215"/>
      <c r="Y2057" s="20">
        <v>47119</v>
      </c>
      <c r="Z2057" s="151"/>
    </row>
    <row r="2058" spans="1:26" s="46" customFormat="1" ht="12.75" customHeight="1">
      <c r="A2058" s="309" t="s">
        <v>2963</v>
      </c>
      <c r="B2058" s="314">
        <v>81135051</v>
      </c>
      <c r="C2058" s="314">
        <v>769189</v>
      </c>
      <c r="D2058" s="351">
        <v>5903246223552</v>
      </c>
      <c r="E2058" s="342">
        <v>5903246223552</v>
      </c>
      <c r="F2058" s="318">
        <v>2106909200</v>
      </c>
      <c r="G2058" s="91" t="s">
        <v>923</v>
      </c>
      <c r="H2058" s="81" t="s">
        <v>244</v>
      </c>
      <c r="I2058" s="285" t="s">
        <v>1037</v>
      </c>
      <c r="J2058" s="144" t="s">
        <v>603</v>
      </c>
      <c r="K2058" s="147" t="s">
        <v>78</v>
      </c>
      <c r="L2058" s="15">
        <v>12</v>
      </c>
      <c r="M2058" s="206">
        <v>8.4845684106288193</v>
      </c>
      <c r="N2058" s="73"/>
      <c r="O2058" s="197">
        <f t="shared" si="536"/>
        <v>359.74570061066197</v>
      </c>
      <c r="P2058" s="174">
        <v>1.5</v>
      </c>
      <c r="Q2058" s="174">
        <f t="shared" si="529"/>
        <v>10.181482092754583</v>
      </c>
      <c r="R2058" s="173">
        <f t="shared" si="526"/>
        <v>539.61855091599296</v>
      </c>
      <c r="S2058" s="173">
        <f t="shared" ref="S2058:S2060" si="548">R2058-O2058</f>
        <v>179.87285030533099</v>
      </c>
      <c r="T2058" s="111"/>
      <c r="U2058" s="32">
        <f t="shared" si="537"/>
        <v>0</v>
      </c>
      <c r="V2058" s="280">
        <v>18</v>
      </c>
      <c r="W2058" s="133" t="s">
        <v>249</v>
      </c>
      <c r="X2058" s="215"/>
      <c r="Y2058" s="20">
        <v>47423</v>
      </c>
      <c r="Z2058" s="151"/>
    </row>
    <row r="2059" spans="1:26" s="46" customFormat="1" ht="12.75" customHeight="1">
      <c r="A2059" s="309" t="s">
        <v>2964</v>
      </c>
      <c r="B2059" s="314"/>
      <c r="C2059" s="314">
        <v>769188</v>
      </c>
      <c r="D2059" s="351">
        <v>5903246227680</v>
      </c>
      <c r="E2059" s="342">
        <v>5903246227680</v>
      </c>
      <c r="F2059" s="318">
        <v>2106909200</v>
      </c>
      <c r="G2059" s="91" t="s">
        <v>923</v>
      </c>
      <c r="H2059" s="81" t="s">
        <v>244</v>
      </c>
      <c r="I2059" s="285" t="s">
        <v>1037</v>
      </c>
      <c r="J2059" s="144" t="s">
        <v>603</v>
      </c>
      <c r="K2059" s="147" t="s">
        <v>8</v>
      </c>
      <c r="L2059" s="15">
        <v>12</v>
      </c>
      <c r="M2059" s="206">
        <v>8.4845684106288193</v>
      </c>
      <c r="N2059" s="73"/>
      <c r="O2059" s="197">
        <f t="shared" si="536"/>
        <v>359.74570061066197</v>
      </c>
      <c r="P2059" s="174">
        <v>1.5</v>
      </c>
      <c r="Q2059" s="174">
        <f t="shared" si="529"/>
        <v>10.181482092754583</v>
      </c>
      <c r="R2059" s="173">
        <f t="shared" si="526"/>
        <v>539.61855091599296</v>
      </c>
      <c r="S2059" s="173">
        <f>R2059-O2059</f>
        <v>179.87285030533099</v>
      </c>
      <c r="T2059" s="111"/>
      <c r="U2059" s="32">
        <f t="shared" si="537"/>
        <v>0</v>
      </c>
      <c r="V2059" s="280">
        <v>1</v>
      </c>
      <c r="W2059" s="133" t="s">
        <v>249</v>
      </c>
      <c r="X2059" s="215"/>
      <c r="Y2059" s="20">
        <v>47119</v>
      </c>
      <c r="Z2059" s="151"/>
    </row>
    <row r="2060" spans="1:26" s="46" customFormat="1" ht="12.75" customHeight="1">
      <c r="A2060" s="309" t="s">
        <v>2965</v>
      </c>
      <c r="B2060" s="314"/>
      <c r="C2060" s="314">
        <v>1024452</v>
      </c>
      <c r="D2060" s="351">
        <v>5903246223569</v>
      </c>
      <c r="E2060" s="342">
        <v>5903246223569</v>
      </c>
      <c r="F2060" s="318">
        <v>2106909200</v>
      </c>
      <c r="G2060" s="91" t="s">
        <v>923</v>
      </c>
      <c r="H2060" s="81" t="s">
        <v>244</v>
      </c>
      <c r="I2060" s="285" t="s">
        <v>1037</v>
      </c>
      <c r="J2060" s="144" t="s">
        <v>651</v>
      </c>
      <c r="K2060" s="147" t="s">
        <v>78</v>
      </c>
      <c r="L2060" s="15">
        <v>9</v>
      </c>
      <c r="M2060" s="206">
        <v>18.383231556362436</v>
      </c>
      <c r="N2060" s="73"/>
      <c r="O2060" s="197">
        <f t="shared" si="536"/>
        <v>779.4490179897673</v>
      </c>
      <c r="P2060" s="174">
        <v>1.3</v>
      </c>
      <c r="Q2060" s="174">
        <f t="shared" si="529"/>
        <v>19.118560818616935</v>
      </c>
      <c r="R2060" s="173">
        <f t="shared" si="526"/>
        <v>1013.2837233866975</v>
      </c>
      <c r="S2060" s="173">
        <f t="shared" si="548"/>
        <v>233.83470539693019</v>
      </c>
      <c r="T2060" s="111"/>
      <c r="U2060" s="32">
        <f t="shared" si="537"/>
        <v>0</v>
      </c>
      <c r="V2060" s="280"/>
      <c r="W2060" s="137"/>
      <c r="X2060" s="215"/>
      <c r="Y2060" s="20"/>
      <c r="Z2060" s="151"/>
    </row>
    <row r="2061" spans="1:26" s="46" customFormat="1" ht="12.75" customHeight="1">
      <c r="A2061" s="309" t="s">
        <v>2966</v>
      </c>
      <c r="B2061" s="278">
        <v>81068566</v>
      </c>
      <c r="C2061" s="278">
        <v>774084</v>
      </c>
      <c r="D2061" s="278">
        <v>5903246229622</v>
      </c>
      <c r="E2061" s="278">
        <v>5903246229622</v>
      </c>
      <c r="F2061" s="318">
        <v>3924100000</v>
      </c>
      <c r="G2061" s="91" t="s">
        <v>923</v>
      </c>
      <c r="H2061" s="81" t="s">
        <v>178</v>
      </c>
      <c r="I2061" s="261" t="s">
        <v>968</v>
      </c>
      <c r="J2061" s="107" t="s">
        <v>566</v>
      </c>
      <c r="K2061" s="5" t="s">
        <v>895</v>
      </c>
      <c r="L2061" s="15"/>
      <c r="M2061" s="206">
        <v>3.0795180722891562</v>
      </c>
      <c r="N2061" s="73"/>
      <c r="O2061" s="197">
        <f t="shared" si="536"/>
        <v>130.57156626506023</v>
      </c>
      <c r="P2061" s="174">
        <v>2</v>
      </c>
      <c r="Q2061" s="174">
        <f t="shared" si="529"/>
        <v>4.9272289156626501</v>
      </c>
      <c r="R2061" s="173">
        <f t="shared" si="526"/>
        <v>261.14313253012045</v>
      </c>
      <c r="S2061" s="173">
        <f t="shared" ref="S2061:S2065" si="549">R2061-O2061</f>
        <v>130.57156626506023</v>
      </c>
      <c r="T2061" s="111"/>
      <c r="U2061" s="32">
        <f t="shared" si="537"/>
        <v>0</v>
      </c>
      <c r="V2061" s="280"/>
      <c r="W2061" s="134" t="s">
        <v>250</v>
      </c>
      <c r="X2061" s="215"/>
      <c r="Y2061" s="20"/>
      <c r="Z2061" s="151"/>
    </row>
    <row r="2062" spans="1:26" s="46" customFormat="1" ht="12.75" customHeight="1">
      <c r="A2062" s="309" t="s">
        <v>2967</v>
      </c>
      <c r="B2062" s="314"/>
      <c r="C2062" s="314">
        <v>774099</v>
      </c>
      <c r="D2062" s="351">
        <v>5902232617962</v>
      </c>
      <c r="E2062" s="351">
        <v>5902232617962</v>
      </c>
      <c r="F2062" s="318">
        <v>3924100000</v>
      </c>
      <c r="G2062" s="91" t="s">
        <v>923</v>
      </c>
      <c r="H2062" s="81" t="s">
        <v>178</v>
      </c>
      <c r="I2062" s="261" t="s">
        <v>968</v>
      </c>
      <c r="J2062" s="104" t="s">
        <v>566</v>
      </c>
      <c r="K2062" s="5" t="s">
        <v>1135</v>
      </c>
      <c r="L2062" s="15"/>
      <c r="M2062" s="206">
        <v>3.0795180722891562</v>
      </c>
      <c r="N2062" s="73"/>
      <c r="O2062" s="197">
        <f t="shared" si="536"/>
        <v>130.57156626506023</v>
      </c>
      <c r="P2062" s="174">
        <v>2</v>
      </c>
      <c r="Q2062" s="174">
        <f>M2062*0.8*P2062</f>
        <v>4.9272289156626501</v>
      </c>
      <c r="R2062" s="173">
        <f t="shared" si="526"/>
        <v>261.14313253012045</v>
      </c>
      <c r="S2062" s="173">
        <f>R2062-O2062</f>
        <v>130.57156626506023</v>
      </c>
      <c r="T2062" s="111"/>
      <c r="U2062" s="32">
        <f t="shared" si="537"/>
        <v>0</v>
      </c>
      <c r="V2062" s="280"/>
      <c r="W2062" s="133" t="s">
        <v>249</v>
      </c>
      <c r="X2062" s="215"/>
      <c r="Y2062" s="20"/>
      <c r="Z2062" s="151"/>
    </row>
    <row r="2063" spans="1:26" s="46" customFormat="1" ht="12.75" customHeight="1">
      <c r="A2063" s="309" t="s">
        <v>2968</v>
      </c>
      <c r="B2063" s="278">
        <v>81068567</v>
      </c>
      <c r="C2063" s="278">
        <v>774102</v>
      </c>
      <c r="D2063" s="278">
        <v>5903246229615</v>
      </c>
      <c r="E2063" s="278">
        <v>5903246229615</v>
      </c>
      <c r="F2063" s="318">
        <v>3924100000</v>
      </c>
      <c r="G2063" s="91" t="s">
        <v>923</v>
      </c>
      <c r="H2063" s="81" t="s">
        <v>178</v>
      </c>
      <c r="I2063" s="261" t="s">
        <v>968</v>
      </c>
      <c r="J2063" s="107" t="s">
        <v>566</v>
      </c>
      <c r="K2063" s="5" t="s">
        <v>1112</v>
      </c>
      <c r="L2063" s="15"/>
      <c r="M2063" s="206">
        <v>3.0795180722891562</v>
      </c>
      <c r="N2063" s="73"/>
      <c r="O2063" s="197">
        <f t="shared" si="536"/>
        <v>130.57156626506023</v>
      </c>
      <c r="P2063" s="174">
        <v>2</v>
      </c>
      <c r="Q2063" s="174">
        <f t="shared" si="529"/>
        <v>4.9272289156626501</v>
      </c>
      <c r="R2063" s="173">
        <f t="shared" si="526"/>
        <v>261.14313253012045</v>
      </c>
      <c r="S2063" s="173">
        <f t="shared" si="549"/>
        <v>130.57156626506023</v>
      </c>
      <c r="T2063" s="111"/>
      <c r="U2063" s="32">
        <f t="shared" si="537"/>
        <v>0</v>
      </c>
      <c r="V2063" s="280"/>
      <c r="W2063" s="133" t="s">
        <v>249</v>
      </c>
      <c r="X2063" s="215"/>
      <c r="Y2063" s="20"/>
      <c r="Z2063" s="151"/>
    </row>
    <row r="2064" spans="1:26" s="46" customFormat="1" ht="12.75" customHeight="1">
      <c r="A2064" s="309" t="s">
        <v>2969</v>
      </c>
      <c r="B2064" s="278">
        <v>81068568</v>
      </c>
      <c r="C2064" s="278">
        <v>774116</v>
      </c>
      <c r="D2064" s="278">
        <v>5902232617351</v>
      </c>
      <c r="E2064" s="278">
        <v>5902232617351</v>
      </c>
      <c r="F2064" s="318">
        <v>3924100000</v>
      </c>
      <c r="G2064" s="91" t="s">
        <v>923</v>
      </c>
      <c r="H2064" s="81" t="s">
        <v>178</v>
      </c>
      <c r="I2064" s="261" t="s">
        <v>968</v>
      </c>
      <c r="J2064" s="107" t="s">
        <v>566</v>
      </c>
      <c r="K2064" s="5" t="s">
        <v>1091</v>
      </c>
      <c r="L2064" s="15"/>
      <c r="M2064" s="206">
        <v>3.0795180722891562</v>
      </c>
      <c r="N2064" s="73"/>
      <c r="O2064" s="197">
        <f t="shared" si="536"/>
        <v>130.57156626506023</v>
      </c>
      <c r="P2064" s="174">
        <v>2</v>
      </c>
      <c r="Q2064" s="174">
        <f t="shared" si="529"/>
        <v>4.9272289156626501</v>
      </c>
      <c r="R2064" s="173">
        <f t="shared" si="526"/>
        <v>261.14313253012045</v>
      </c>
      <c r="S2064" s="173">
        <f t="shared" si="549"/>
        <v>130.57156626506023</v>
      </c>
      <c r="T2064" s="111"/>
      <c r="U2064" s="32">
        <f t="shared" si="537"/>
        <v>0</v>
      </c>
      <c r="V2064" s="280"/>
      <c r="W2064" s="133" t="s">
        <v>249</v>
      </c>
      <c r="X2064" s="215"/>
      <c r="Y2064" s="20"/>
      <c r="Z2064" s="151"/>
    </row>
    <row r="2065" spans="1:26" s="46" customFormat="1" ht="12.75" customHeight="1">
      <c r="A2065" s="309" t="s">
        <v>2970</v>
      </c>
      <c r="B2065" s="278">
        <v>81068569</v>
      </c>
      <c r="C2065" s="278">
        <v>774117</v>
      </c>
      <c r="D2065" s="278">
        <v>5902232617948</v>
      </c>
      <c r="E2065" s="278">
        <v>5902232617948</v>
      </c>
      <c r="F2065" s="318">
        <v>3924100000</v>
      </c>
      <c r="G2065" s="91" t="s">
        <v>923</v>
      </c>
      <c r="H2065" s="81" t="s">
        <v>178</v>
      </c>
      <c r="I2065" s="261" t="s">
        <v>968</v>
      </c>
      <c r="J2065" s="107" t="s">
        <v>566</v>
      </c>
      <c r="K2065" s="5" t="s">
        <v>1113</v>
      </c>
      <c r="L2065" s="15"/>
      <c r="M2065" s="206">
        <v>3.0795180722891562</v>
      </c>
      <c r="N2065" s="73"/>
      <c r="O2065" s="197">
        <f t="shared" si="536"/>
        <v>130.57156626506023</v>
      </c>
      <c r="P2065" s="174">
        <v>2</v>
      </c>
      <c r="Q2065" s="174">
        <f t="shared" si="529"/>
        <v>4.9272289156626501</v>
      </c>
      <c r="R2065" s="173">
        <f t="shared" si="526"/>
        <v>261.14313253012045</v>
      </c>
      <c r="S2065" s="173">
        <f t="shared" si="549"/>
        <v>130.57156626506023</v>
      </c>
      <c r="T2065" s="111"/>
      <c r="U2065" s="32">
        <f t="shared" si="537"/>
        <v>0</v>
      </c>
      <c r="V2065" s="280"/>
      <c r="W2065" s="133" t="s">
        <v>249</v>
      </c>
      <c r="X2065" s="215"/>
      <c r="Y2065" s="20"/>
      <c r="Z2065" s="151"/>
    </row>
    <row r="2066" spans="1:26" s="46" customFormat="1" ht="12.75" customHeight="1">
      <c r="A2066" s="309" t="s">
        <v>2971</v>
      </c>
      <c r="B2066" s="314">
        <v>81035676</v>
      </c>
      <c r="C2066" s="314">
        <v>774100</v>
      </c>
      <c r="D2066" s="278">
        <v>5902232617931</v>
      </c>
      <c r="E2066" s="278">
        <v>5902232617931</v>
      </c>
      <c r="F2066" s="318">
        <v>3924100000</v>
      </c>
      <c r="G2066" s="91" t="s">
        <v>923</v>
      </c>
      <c r="H2066" s="81" t="s">
        <v>178</v>
      </c>
      <c r="I2066" s="261" t="s">
        <v>968</v>
      </c>
      <c r="J2066" s="104" t="s">
        <v>566</v>
      </c>
      <c r="K2066" s="5" t="s">
        <v>969</v>
      </c>
      <c r="L2066" s="15"/>
      <c r="M2066" s="206">
        <v>3.0795180722891562</v>
      </c>
      <c r="N2066" s="73"/>
      <c r="O2066" s="197">
        <f t="shared" si="536"/>
        <v>130.57156626506023</v>
      </c>
      <c r="P2066" s="174">
        <v>2</v>
      </c>
      <c r="Q2066" s="174">
        <f t="shared" si="529"/>
        <v>4.9272289156626501</v>
      </c>
      <c r="R2066" s="173">
        <f t="shared" si="526"/>
        <v>261.14313253012045</v>
      </c>
      <c r="S2066" s="173">
        <f>R2066-O2066</f>
        <v>130.57156626506023</v>
      </c>
      <c r="T2066" s="111"/>
      <c r="U2066" s="32">
        <f t="shared" si="537"/>
        <v>0</v>
      </c>
      <c r="V2066" s="280"/>
      <c r="W2066" s="134" t="s">
        <v>250</v>
      </c>
      <c r="X2066" s="215"/>
      <c r="Y2066" s="20"/>
      <c r="Z2066" s="151"/>
    </row>
    <row r="2067" spans="1:26" s="46" customFormat="1" ht="12.75" customHeight="1">
      <c r="A2067" s="309" t="s">
        <v>2972</v>
      </c>
      <c r="B2067" s="314">
        <v>81035677</v>
      </c>
      <c r="C2067" s="314">
        <v>1022342</v>
      </c>
      <c r="D2067" s="351">
        <v>5903933903026</v>
      </c>
      <c r="E2067" s="342">
        <v>5903933903026</v>
      </c>
      <c r="F2067" s="318">
        <v>3924100000</v>
      </c>
      <c r="G2067" s="91" t="s">
        <v>923</v>
      </c>
      <c r="H2067" s="81" t="s">
        <v>178</v>
      </c>
      <c r="I2067" s="261" t="s">
        <v>970</v>
      </c>
      <c r="J2067" s="104" t="s">
        <v>971</v>
      </c>
      <c r="K2067" s="5" t="s">
        <v>972</v>
      </c>
      <c r="L2067" s="15"/>
      <c r="M2067" s="206">
        <v>5.2742438353173844</v>
      </c>
      <c r="N2067" s="73"/>
      <c r="O2067" s="197">
        <f t="shared" si="536"/>
        <v>223.62793861745709</v>
      </c>
      <c r="P2067" s="174">
        <v>1.7</v>
      </c>
      <c r="Q2067" s="174">
        <f t="shared" si="529"/>
        <v>7.172971616031643</v>
      </c>
      <c r="R2067" s="173">
        <f t="shared" si="526"/>
        <v>380.16749564967711</v>
      </c>
      <c r="S2067" s="173">
        <f t="shared" si="528"/>
        <v>156.53955703222002</v>
      </c>
      <c r="T2067" s="111"/>
      <c r="U2067" s="32">
        <f t="shared" si="537"/>
        <v>0</v>
      </c>
      <c r="V2067" s="280"/>
      <c r="W2067" s="134" t="s">
        <v>250</v>
      </c>
      <c r="X2067" s="215"/>
      <c r="Y2067" s="20"/>
      <c r="Z2067" s="151"/>
    </row>
    <row r="2068" spans="1:26" s="46" customFormat="1" ht="12.75" customHeight="1">
      <c r="A2068" s="309" t="s">
        <v>2973</v>
      </c>
      <c r="B2068" s="314">
        <v>81035678</v>
      </c>
      <c r="C2068" s="314">
        <v>1022343</v>
      </c>
      <c r="D2068" s="351">
        <v>5903933903033</v>
      </c>
      <c r="E2068" s="342">
        <v>5903933903033</v>
      </c>
      <c r="F2068" s="318">
        <v>3924100000</v>
      </c>
      <c r="G2068" s="91" t="s">
        <v>923</v>
      </c>
      <c r="H2068" s="81" t="s">
        <v>178</v>
      </c>
      <c r="I2068" s="261" t="s">
        <v>970</v>
      </c>
      <c r="J2068" s="104" t="s">
        <v>971</v>
      </c>
      <c r="K2068" s="5" t="s">
        <v>973</v>
      </c>
      <c r="L2068" s="15"/>
      <c r="M2068" s="206">
        <v>5.4711873665086532</v>
      </c>
      <c r="N2068" s="73"/>
      <c r="O2068" s="197">
        <f t="shared" si="536"/>
        <v>231.97834433996692</v>
      </c>
      <c r="P2068" s="174">
        <v>1.7</v>
      </c>
      <c r="Q2068" s="174">
        <f t="shared" si="529"/>
        <v>7.4408148184517682</v>
      </c>
      <c r="R2068" s="173">
        <f t="shared" si="526"/>
        <v>394.36318537794369</v>
      </c>
      <c r="S2068" s="173">
        <f t="shared" si="528"/>
        <v>162.38484103797677</v>
      </c>
      <c r="T2068" s="111"/>
      <c r="U2068" s="32">
        <f t="shared" si="537"/>
        <v>0</v>
      </c>
      <c r="V2068" s="280"/>
      <c r="W2068" s="134" t="s">
        <v>250</v>
      </c>
      <c r="X2068" s="215"/>
      <c r="Y2068" s="20"/>
      <c r="Z2068" s="151"/>
    </row>
    <row r="2069" spans="1:26" s="46" customFormat="1" ht="12.75" customHeight="1">
      <c r="A2069" s="309" t="s">
        <v>2974</v>
      </c>
      <c r="B2069" s="314"/>
      <c r="C2069" s="314">
        <v>774004</v>
      </c>
      <c r="D2069" s="351">
        <v>5903933909288</v>
      </c>
      <c r="E2069" s="351">
        <v>5903933909288</v>
      </c>
      <c r="F2069" s="318">
        <v>3924100000</v>
      </c>
      <c r="G2069" s="91" t="s">
        <v>923</v>
      </c>
      <c r="H2069" s="81" t="s">
        <v>178</v>
      </c>
      <c r="I2069" s="261" t="s">
        <v>1149</v>
      </c>
      <c r="J2069" s="104" t="s">
        <v>566</v>
      </c>
      <c r="K2069" s="5" t="s">
        <v>1135</v>
      </c>
      <c r="L2069" s="15"/>
      <c r="M2069" s="206">
        <v>4.063761643605198</v>
      </c>
      <c r="N2069" s="73"/>
      <c r="O2069" s="197">
        <f t="shared" si="536"/>
        <v>172.30349368886039</v>
      </c>
      <c r="P2069" s="174">
        <v>1.7</v>
      </c>
      <c r="Q2069" s="174">
        <f t="shared" ref="Q2069:Q2079" si="550">M2069*0.8*P2069</f>
        <v>5.5267158353030696</v>
      </c>
      <c r="R2069" s="173">
        <f t="shared" si="526"/>
        <v>292.91593927106271</v>
      </c>
      <c r="S2069" s="173">
        <f t="shared" ref="S2069:S2079" si="551">R2069-O2069</f>
        <v>120.61244558220233</v>
      </c>
      <c r="T2069" s="111"/>
      <c r="U2069" s="32">
        <f t="shared" si="537"/>
        <v>0</v>
      </c>
      <c r="V2069" s="280">
        <v>7</v>
      </c>
      <c r="W2069" s="133" t="s">
        <v>249</v>
      </c>
      <c r="X2069" s="215"/>
      <c r="Y2069" s="20"/>
      <c r="Z2069" s="151"/>
    </row>
    <row r="2070" spans="1:26" s="46" customFormat="1" ht="12.75" customHeight="1">
      <c r="A2070" s="309" t="s">
        <v>2975</v>
      </c>
      <c r="B2070" s="314"/>
      <c r="C2070" s="314">
        <v>774125</v>
      </c>
      <c r="D2070" s="351">
        <v>5903933909271</v>
      </c>
      <c r="E2070" s="351">
        <v>5903933909271</v>
      </c>
      <c r="F2070" s="318">
        <v>3924100000</v>
      </c>
      <c r="G2070" s="91" t="s">
        <v>923</v>
      </c>
      <c r="H2070" s="81" t="s">
        <v>178</v>
      </c>
      <c r="I2070" s="261" t="s">
        <v>1149</v>
      </c>
      <c r="J2070" s="104" t="s">
        <v>566</v>
      </c>
      <c r="K2070" s="5" t="s">
        <v>1112</v>
      </c>
      <c r="L2070" s="15"/>
      <c r="M2070" s="206">
        <v>4.063761643605198</v>
      </c>
      <c r="N2070" s="73"/>
      <c r="O2070" s="197">
        <f t="shared" si="536"/>
        <v>172.30349368886039</v>
      </c>
      <c r="P2070" s="174">
        <v>1.7</v>
      </c>
      <c r="Q2070" s="174">
        <f t="shared" si="550"/>
        <v>5.5267158353030696</v>
      </c>
      <c r="R2070" s="173">
        <f t="shared" si="526"/>
        <v>292.91593927106271</v>
      </c>
      <c r="S2070" s="173">
        <f t="shared" si="551"/>
        <v>120.61244558220233</v>
      </c>
      <c r="T2070" s="111"/>
      <c r="U2070" s="32">
        <f t="shared" si="537"/>
        <v>0</v>
      </c>
      <c r="V2070" s="280"/>
      <c r="W2070" s="133" t="s">
        <v>249</v>
      </c>
      <c r="X2070" s="215"/>
      <c r="Y2070" s="20"/>
      <c r="Z2070" s="151"/>
    </row>
    <row r="2071" spans="1:26" s="46" customFormat="1" ht="12.75" customHeight="1">
      <c r="A2071" s="309" t="s">
        <v>2976</v>
      </c>
      <c r="B2071" s="314"/>
      <c r="C2071" s="314">
        <v>774124</v>
      </c>
      <c r="D2071" s="351">
        <v>5903933909264</v>
      </c>
      <c r="E2071" s="351">
        <v>5903933909264</v>
      </c>
      <c r="F2071" s="318">
        <v>3924100000</v>
      </c>
      <c r="G2071" s="91" t="s">
        <v>923</v>
      </c>
      <c r="H2071" s="81" t="s">
        <v>178</v>
      </c>
      <c r="I2071" s="261" t="s">
        <v>1149</v>
      </c>
      <c r="J2071" s="104" t="s">
        <v>566</v>
      </c>
      <c r="K2071" s="5" t="s">
        <v>1136</v>
      </c>
      <c r="L2071" s="15"/>
      <c r="M2071" s="206">
        <v>4.063761643605198</v>
      </c>
      <c r="N2071" s="73"/>
      <c r="O2071" s="197">
        <f t="shared" si="536"/>
        <v>172.30349368886039</v>
      </c>
      <c r="P2071" s="174">
        <v>1.7</v>
      </c>
      <c r="Q2071" s="174">
        <f t="shared" si="550"/>
        <v>5.5267158353030696</v>
      </c>
      <c r="R2071" s="173">
        <f t="shared" ref="R2071:R2117" si="552">Q2071*53</f>
        <v>292.91593927106271</v>
      </c>
      <c r="S2071" s="173">
        <f t="shared" si="551"/>
        <v>120.61244558220233</v>
      </c>
      <c r="T2071" s="111"/>
      <c r="U2071" s="32">
        <f t="shared" si="537"/>
        <v>0</v>
      </c>
      <c r="V2071" s="280"/>
      <c r="W2071" s="133" t="s">
        <v>249</v>
      </c>
      <c r="X2071" s="215"/>
      <c r="Y2071" s="20"/>
      <c r="Z2071" s="151"/>
    </row>
    <row r="2072" spans="1:26" s="46" customFormat="1" ht="12.75" customHeight="1">
      <c r="A2072" s="309" t="s">
        <v>2977</v>
      </c>
      <c r="B2072" s="314"/>
      <c r="C2072" s="314">
        <v>774121</v>
      </c>
      <c r="D2072" s="351">
        <v>5903933909233</v>
      </c>
      <c r="E2072" s="351">
        <v>5903933909233</v>
      </c>
      <c r="F2072" s="318">
        <v>3924100000</v>
      </c>
      <c r="G2072" s="91" t="s">
        <v>923</v>
      </c>
      <c r="H2072" s="81" t="s">
        <v>178</v>
      </c>
      <c r="I2072" s="261" t="s">
        <v>1149</v>
      </c>
      <c r="J2072" s="104" t="s">
        <v>566</v>
      </c>
      <c r="K2072" s="5" t="s">
        <v>1137</v>
      </c>
      <c r="L2072" s="15"/>
      <c r="M2072" s="206">
        <v>4.063761643605198</v>
      </c>
      <c r="N2072" s="73"/>
      <c r="O2072" s="197">
        <f t="shared" si="536"/>
        <v>172.30349368886039</v>
      </c>
      <c r="P2072" s="174">
        <v>1.7</v>
      </c>
      <c r="Q2072" s="174">
        <f t="shared" si="550"/>
        <v>5.5267158353030696</v>
      </c>
      <c r="R2072" s="173">
        <f t="shared" si="552"/>
        <v>292.91593927106271</v>
      </c>
      <c r="S2072" s="173">
        <f t="shared" si="551"/>
        <v>120.61244558220233</v>
      </c>
      <c r="T2072" s="111"/>
      <c r="U2072" s="32">
        <f t="shared" si="537"/>
        <v>0</v>
      </c>
      <c r="V2072" s="280"/>
      <c r="W2072" s="133" t="s">
        <v>249</v>
      </c>
      <c r="X2072" s="215"/>
      <c r="Y2072" s="20"/>
      <c r="Z2072" s="151"/>
    </row>
    <row r="2073" spans="1:26" s="46" customFormat="1" ht="12.75" customHeight="1">
      <c r="A2073" s="309" t="s">
        <v>2978</v>
      </c>
      <c r="B2073" s="314"/>
      <c r="C2073" s="314">
        <v>774119</v>
      </c>
      <c r="D2073" s="351">
        <v>5903246221312</v>
      </c>
      <c r="E2073" s="351">
        <v>5903246221312</v>
      </c>
      <c r="F2073" s="318">
        <v>7323930000</v>
      </c>
      <c r="G2073" s="91" t="s">
        <v>923</v>
      </c>
      <c r="H2073" s="81" t="s">
        <v>178</v>
      </c>
      <c r="I2073" s="261" t="s">
        <v>1277</v>
      </c>
      <c r="J2073" s="104" t="s">
        <v>636</v>
      </c>
      <c r="K2073" s="5" t="s">
        <v>895</v>
      </c>
      <c r="L2073" s="15"/>
      <c r="M2073" s="206">
        <v>8.8181449177155393</v>
      </c>
      <c r="N2073" s="73"/>
      <c r="O2073" s="197">
        <f t="shared" si="536"/>
        <v>373.88934451113892</v>
      </c>
      <c r="P2073" s="174">
        <v>1.5</v>
      </c>
      <c r="Q2073" s="174">
        <f>M2073*0.8*P2073</f>
        <v>10.581773901258648</v>
      </c>
      <c r="R2073" s="173">
        <f t="shared" si="552"/>
        <v>560.83401676670837</v>
      </c>
      <c r="S2073" s="173">
        <f>R2073-O2073</f>
        <v>186.94467225556946</v>
      </c>
      <c r="T2073" s="111"/>
      <c r="U2073" s="32">
        <f t="shared" si="537"/>
        <v>0</v>
      </c>
      <c r="V2073" s="280"/>
      <c r="W2073" s="137"/>
      <c r="X2073" s="215"/>
      <c r="Y2073" s="20"/>
      <c r="Z2073" s="151"/>
    </row>
    <row r="2074" spans="1:26" s="46" customFormat="1" ht="12.75" customHeight="1">
      <c r="A2074" s="309" t="s">
        <v>2979</v>
      </c>
      <c r="B2074" s="314"/>
      <c r="C2074" s="314">
        <v>1022344</v>
      </c>
      <c r="D2074" s="351">
        <v>207423</v>
      </c>
      <c r="E2074" s="351">
        <v>207423</v>
      </c>
      <c r="F2074" s="318">
        <v>7323930000</v>
      </c>
      <c r="G2074" s="91" t="s">
        <v>923</v>
      </c>
      <c r="H2074" s="81" t="s">
        <v>178</v>
      </c>
      <c r="I2074" s="261" t="s">
        <v>1277</v>
      </c>
      <c r="J2074" s="104" t="s">
        <v>636</v>
      </c>
      <c r="K2074" s="5" t="s">
        <v>1216</v>
      </c>
      <c r="L2074" s="15"/>
      <c r="M2074" s="206">
        <v>8.8181449177155393</v>
      </c>
      <c r="N2074" s="73"/>
      <c r="O2074" s="197">
        <f t="shared" si="536"/>
        <v>373.88934451113892</v>
      </c>
      <c r="P2074" s="174">
        <v>1.5</v>
      </c>
      <c r="Q2074" s="174">
        <f>M2074*0.8*P2074</f>
        <v>10.581773901258648</v>
      </c>
      <c r="R2074" s="173">
        <f t="shared" si="552"/>
        <v>560.83401676670837</v>
      </c>
      <c r="S2074" s="173">
        <f>R2074-O2074</f>
        <v>186.94467225556946</v>
      </c>
      <c r="T2074" s="111"/>
      <c r="U2074" s="32">
        <f t="shared" si="537"/>
        <v>0</v>
      </c>
      <c r="V2074" s="280"/>
      <c r="W2074" s="137"/>
      <c r="X2074" s="215"/>
      <c r="Y2074" s="20"/>
      <c r="Z2074" s="151"/>
    </row>
    <row r="2075" spans="1:26" s="46" customFormat="1" ht="12.75" customHeight="1">
      <c r="A2075" s="309" t="s">
        <v>2980</v>
      </c>
      <c r="B2075" s="314"/>
      <c r="C2075" s="314">
        <v>774118</v>
      </c>
      <c r="D2075" s="351">
        <v>5903246221329</v>
      </c>
      <c r="E2075" s="351">
        <v>5903246221329</v>
      </c>
      <c r="F2075" s="318">
        <v>7323930000</v>
      </c>
      <c r="G2075" s="91" t="s">
        <v>923</v>
      </c>
      <c r="H2075" s="81" t="s">
        <v>178</v>
      </c>
      <c r="I2075" s="261" t="s">
        <v>1277</v>
      </c>
      <c r="J2075" s="104" t="s">
        <v>636</v>
      </c>
      <c r="K2075" s="5" t="s">
        <v>1276</v>
      </c>
      <c r="L2075" s="15"/>
      <c r="M2075" s="206">
        <v>8.8181449177155393</v>
      </c>
      <c r="N2075" s="73"/>
      <c r="O2075" s="197">
        <f t="shared" si="536"/>
        <v>373.88934451113892</v>
      </c>
      <c r="P2075" s="174">
        <v>1.5</v>
      </c>
      <c r="Q2075" s="174">
        <f>M2075*0.8*P2075</f>
        <v>10.581773901258648</v>
      </c>
      <c r="R2075" s="173">
        <f t="shared" si="552"/>
        <v>560.83401676670837</v>
      </c>
      <c r="S2075" s="173">
        <f>R2075-O2075</f>
        <v>186.94467225556946</v>
      </c>
      <c r="T2075" s="111"/>
      <c r="U2075" s="32">
        <f t="shared" si="537"/>
        <v>0</v>
      </c>
      <c r="V2075" s="280"/>
      <c r="W2075" s="137"/>
      <c r="X2075" s="215"/>
      <c r="Y2075" s="20"/>
      <c r="Z2075" s="151"/>
    </row>
    <row r="2076" spans="1:26" s="46" customFormat="1" ht="12.75" customHeight="1">
      <c r="A2076" s="309" t="s">
        <v>2981</v>
      </c>
      <c r="B2076" s="314"/>
      <c r="C2076" s="314">
        <v>774120</v>
      </c>
      <c r="D2076" s="351">
        <v>5903246221336</v>
      </c>
      <c r="E2076" s="351">
        <v>5903246221336</v>
      </c>
      <c r="F2076" s="318">
        <v>7323930000</v>
      </c>
      <c r="G2076" s="91" t="s">
        <v>923</v>
      </c>
      <c r="H2076" s="81" t="s">
        <v>178</v>
      </c>
      <c r="I2076" s="261" t="s">
        <v>1277</v>
      </c>
      <c r="J2076" s="104" t="s">
        <v>636</v>
      </c>
      <c r="K2076" s="5" t="s">
        <v>896</v>
      </c>
      <c r="L2076" s="15"/>
      <c r="M2076" s="206">
        <v>8.8181449177155393</v>
      </c>
      <c r="N2076" s="73"/>
      <c r="O2076" s="197">
        <f t="shared" ref="O2076:O2107" si="553">(M2076+M2076*N2076)*$Y$3*(1-$Y$2/100)</f>
        <v>373.88934451113892</v>
      </c>
      <c r="P2076" s="174">
        <v>1.5</v>
      </c>
      <c r="Q2076" s="174">
        <f>M2076*0.8*P2076</f>
        <v>10.581773901258648</v>
      </c>
      <c r="R2076" s="173">
        <f t="shared" si="552"/>
        <v>560.83401676670837</v>
      </c>
      <c r="S2076" s="173">
        <f>R2076-O2076</f>
        <v>186.94467225556946</v>
      </c>
      <c r="T2076" s="111"/>
      <c r="U2076" s="32">
        <f t="shared" si="537"/>
        <v>0</v>
      </c>
      <c r="V2076" s="280"/>
      <c r="W2076" s="137"/>
      <c r="X2076" s="215"/>
      <c r="Y2076" s="20"/>
      <c r="Z2076" s="151"/>
    </row>
    <row r="2077" spans="1:26" s="46" customFormat="1" ht="12.75" customHeight="1">
      <c r="A2077" s="309" t="s">
        <v>2982</v>
      </c>
      <c r="B2077" s="314"/>
      <c r="C2077" s="314"/>
      <c r="D2077" s="351">
        <v>5903933903002</v>
      </c>
      <c r="E2077" s="351">
        <v>5903933903002</v>
      </c>
      <c r="F2077" s="318">
        <v>3924100000</v>
      </c>
      <c r="G2077" s="91" t="s">
        <v>923</v>
      </c>
      <c r="H2077" s="81" t="s">
        <v>269</v>
      </c>
      <c r="I2077" s="261" t="s">
        <v>1153</v>
      </c>
      <c r="J2077" s="104" t="s">
        <v>593</v>
      </c>
      <c r="K2077" s="5" t="s">
        <v>1113</v>
      </c>
      <c r="L2077" s="15"/>
      <c r="M2077" s="206">
        <v>2.031880821802599</v>
      </c>
      <c r="N2077" s="73"/>
      <c r="O2077" s="197">
        <f t="shared" si="553"/>
        <v>86.151746844430193</v>
      </c>
      <c r="P2077" s="174">
        <v>2</v>
      </c>
      <c r="Q2077" s="174">
        <f t="shared" si="550"/>
        <v>3.2510093148841586</v>
      </c>
      <c r="R2077" s="173">
        <f t="shared" si="552"/>
        <v>172.30349368886041</v>
      </c>
      <c r="S2077" s="173">
        <f t="shared" si="551"/>
        <v>86.151746844430221</v>
      </c>
      <c r="T2077" s="111"/>
      <c r="U2077" s="32">
        <f t="shared" ref="U2077:U2117" si="554">O2077*T2077</f>
        <v>0</v>
      </c>
      <c r="V2077" s="280">
        <v>4</v>
      </c>
      <c r="W2077" s="137"/>
      <c r="X2077" s="215"/>
      <c r="Y2077" s="20"/>
      <c r="Z2077" s="151"/>
    </row>
    <row r="2078" spans="1:26" s="46" customFormat="1" ht="12.75" customHeight="1">
      <c r="A2078" s="309" t="s">
        <v>2983</v>
      </c>
      <c r="B2078" s="314"/>
      <c r="C2078" s="314"/>
      <c r="D2078" s="351">
        <v>5903933902999</v>
      </c>
      <c r="E2078" s="351">
        <v>5903933902999</v>
      </c>
      <c r="F2078" s="318">
        <v>3924100000</v>
      </c>
      <c r="G2078" s="91" t="s">
        <v>923</v>
      </c>
      <c r="H2078" s="81" t="s">
        <v>269</v>
      </c>
      <c r="I2078" s="261" t="s">
        <v>1153</v>
      </c>
      <c r="J2078" s="104" t="s">
        <v>593</v>
      </c>
      <c r="K2078" s="5" t="s">
        <v>1137</v>
      </c>
      <c r="L2078" s="15"/>
      <c r="M2078" s="206">
        <v>2.031880821802599</v>
      </c>
      <c r="N2078" s="73"/>
      <c r="O2078" s="197">
        <f t="shared" si="553"/>
        <v>86.151746844430193</v>
      </c>
      <c r="P2078" s="174">
        <v>2</v>
      </c>
      <c r="Q2078" s="174">
        <f t="shared" si="550"/>
        <v>3.2510093148841586</v>
      </c>
      <c r="R2078" s="173">
        <f t="shared" si="552"/>
        <v>172.30349368886041</v>
      </c>
      <c r="S2078" s="173">
        <f t="shared" si="551"/>
        <v>86.151746844430221</v>
      </c>
      <c r="T2078" s="111"/>
      <c r="U2078" s="32">
        <f t="shared" si="554"/>
        <v>0</v>
      </c>
      <c r="V2078" s="280">
        <v>12</v>
      </c>
      <c r="W2078" s="137"/>
      <c r="X2078" s="215"/>
      <c r="Y2078" s="20"/>
      <c r="Z2078" s="151"/>
    </row>
    <row r="2079" spans="1:26" s="46" customFormat="1" ht="12.75" customHeight="1">
      <c r="A2079" s="309" t="s">
        <v>2984</v>
      </c>
      <c r="B2079" s="314"/>
      <c r="C2079" s="314">
        <v>1024453</v>
      </c>
      <c r="D2079" s="351">
        <v>5903246221657</v>
      </c>
      <c r="E2079" s="351">
        <v>5903246221657</v>
      </c>
      <c r="F2079" s="318">
        <v>3924100000</v>
      </c>
      <c r="G2079" s="91" t="s">
        <v>923</v>
      </c>
      <c r="H2079" s="81" t="s">
        <v>269</v>
      </c>
      <c r="I2079" s="261" t="s">
        <v>1154</v>
      </c>
      <c r="J2079" s="104" t="s">
        <v>1134</v>
      </c>
      <c r="K2079" s="5" t="s">
        <v>895</v>
      </c>
      <c r="L2079" s="15"/>
      <c r="M2079" s="206">
        <v>5.2742438353173844</v>
      </c>
      <c r="N2079" s="73"/>
      <c r="O2079" s="197">
        <f t="shared" si="553"/>
        <v>223.62793861745709</v>
      </c>
      <c r="P2079" s="174">
        <v>1.7</v>
      </c>
      <c r="Q2079" s="174">
        <f t="shared" si="550"/>
        <v>7.172971616031643</v>
      </c>
      <c r="R2079" s="173">
        <f t="shared" si="552"/>
        <v>380.16749564967711</v>
      </c>
      <c r="S2079" s="173">
        <f t="shared" si="551"/>
        <v>156.53955703222002</v>
      </c>
      <c r="T2079" s="111"/>
      <c r="U2079" s="32">
        <f t="shared" si="554"/>
        <v>0</v>
      </c>
      <c r="V2079" s="280"/>
      <c r="W2079" s="133" t="s">
        <v>249</v>
      </c>
      <c r="X2079" s="215"/>
      <c r="Y2079" s="20"/>
      <c r="Z2079" s="151"/>
    </row>
    <row r="2080" spans="1:26" s="46" customFormat="1" ht="12.75" customHeight="1">
      <c r="A2080" s="309" t="s">
        <v>3669</v>
      </c>
      <c r="B2080" s="314"/>
      <c r="C2080" s="314"/>
      <c r="D2080" s="278">
        <v>5903933914305</v>
      </c>
      <c r="E2080" s="278">
        <v>5903933914305</v>
      </c>
      <c r="F2080" s="318">
        <v>4202321000</v>
      </c>
      <c r="G2080" s="91" t="s">
        <v>923</v>
      </c>
      <c r="H2080" s="353" t="s">
        <v>3678</v>
      </c>
      <c r="I2080" s="261" t="s">
        <v>3685</v>
      </c>
      <c r="J2080" s="104"/>
      <c r="K2080" s="5" t="s">
        <v>1090</v>
      </c>
      <c r="L2080" s="15"/>
      <c r="M2080" s="206">
        <v>2.2280904439676514</v>
      </c>
      <c r="N2080" s="73"/>
      <c r="O2080" s="197">
        <f>(M2080+M2080*N2080)*$Y$3*(1-$Y$2/100)</f>
        <v>94.471034824228425</v>
      </c>
      <c r="P2080" s="174">
        <v>2</v>
      </c>
      <c r="Q2080" s="174">
        <f>M2080*0.8*P2080</f>
        <v>3.5649447103482426</v>
      </c>
      <c r="R2080" s="173">
        <f t="shared" si="552"/>
        <v>188.94206964845685</v>
      </c>
      <c r="S2080" s="173">
        <f>R2080-O2080</f>
        <v>94.471034824228425</v>
      </c>
      <c r="T2080" s="111"/>
      <c r="U2080" s="32">
        <f>O2080*T2080</f>
        <v>0</v>
      </c>
      <c r="V2080" s="280" t="s">
        <v>4119</v>
      </c>
      <c r="W2080" s="133" t="s">
        <v>249</v>
      </c>
      <c r="X2080" s="215"/>
      <c r="Y2080" s="294"/>
      <c r="Z2080" s="151"/>
    </row>
    <row r="2081" spans="1:26" s="46" customFormat="1" ht="12.75" customHeight="1">
      <c r="A2081" s="309" t="s">
        <v>2985</v>
      </c>
      <c r="B2081" s="314"/>
      <c r="C2081" s="314"/>
      <c r="D2081" s="351">
        <v>5903933902227</v>
      </c>
      <c r="E2081" s="351">
        <v>5903933902227</v>
      </c>
      <c r="F2081" s="318">
        <v>6307901000</v>
      </c>
      <c r="G2081" s="91" t="s">
        <v>923</v>
      </c>
      <c r="H2081" s="81" t="s">
        <v>789</v>
      </c>
      <c r="I2081" s="347" t="s">
        <v>1284</v>
      </c>
      <c r="J2081" s="104" t="s">
        <v>1281</v>
      </c>
      <c r="K2081" s="5" t="s">
        <v>1278</v>
      </c>
      <c r="L2081" s="15"/>
      <c r="M2081" s="206">
        <v>4.0665129445104231</v>
      </c>
      <c r="N2081" s="73"/>
      <c r="O2081" s="197">
        <f t="shared" si="553"/>
        <v>172.42014884724196</v>
      </c>
      <c r="P2081" s="174">
        <v>1.7</v>
      </c>
      <c r="Q2081" s="174">
        <f t="shared" ref="Q2081:Q2099" si="555">M2081*0.8*P2081</f>
        <v>5.5304576045341749</v>
      </c>
      <c r="R2081" s="173">
        <f t="shared" si="552"/>
        <v>293.11425304031127</v>
      </c>
      <c r="S2081" s="173">
        <f t="shared" ref="S2081:S2099" si="556">R2081-O2081</f>
        <v>120.69410419306931</v>
      </c>
      <c r="T2081" s="111"/>
      <c r="U2081" s="32">
        <f t="shared" si="554"/>
        <v>0</v>
      </c>
      <c r="V2081" s="280" t="s">
        <v>4119</v>
      </c>
      <c r="W2081" s="137"/>
      <c r="X2081" s="215"/>
      <c r="Y2081" s="20"/>
      <c r="Z2081" s="151"/>
    </row>
    <row r="2082" spans="1:26" s="46" customFormat="1" ht="12.75" customHeight="1">
      <c r="A2082" s="309" t="s">
        <v>2986</v>
      </c>
      <c r="B2082" s="314"/>
      <c r="C2082" s="314"/>
      <c r="D2082" s="351">
        <v>5903933902067</v>
      </c>
      <c r="E2082" s="351">
        <v>5903933902067</v>
      </c>
      <c r="F2082" s="318">
        <v>6307901000</v>
      </c>
      <c r="G2082" s="91" t="s">
        <v>923</v>
      </c>
      <c r="H2082" s="81" t="s">
        <v>1264</v>
      </c>
      <c r="I2082" s="347" t="s">
        <v>1285</v>
      </c>
      <c r="J2082" s="104" t="s">
        <v>1282</v>
      </c>
      <c r="K2082" s="5"/>
      <c r="L2082" s="15"/>
      <c r="M2082" s="206">
        <v>30.877174451229582</v>
      </c>
      <c r="N2082" s="73"/>
      <c r="O2082" s="197">
        <f t="shared" si="553"/>
        <v>1309.1921967321343</v>
      </c>
      <c r="P2082" s="174">
        <v>1.25</v>
      </c>
      <c r="Q2082" s="174">
        <f t="shared" si="555"/>
        <v>30.877174451229585</v>
      </c>
      <c r="R2082" s="173">
        <f t="shared" si="552"/>
        <v>1636.4902459151681</v>
      </c>
      <c r="S2082" s="173">
        <f t="shared" si="556"/>
        <v>327.29804918303375</v>
      </c>
      <c r="T2082" s="111"/>
      <c r="U2082" s="32">
        <f t="shared" si="554"/>
        <v>0</v>
      </c>
      <c r="V2082" s="280">
        <v>3</v>
      </c>
      <c r="W2082" s="137"/>
      <c r="X2082" s="215"/>
      <c r="Y2082" s="20"/>
      <c r="Z2082" s="151"/>
    </row>
    <row r="2083" spans="1:26" s="46" customFormat="1" ht="12.75" customHeight="1">
      <c r="A2083" s="309" t="s">
        <v>2987</v>
      </c>
      <c r="B2083" s="314"/>
      <c r="C2083" s="314"/>
      <c r="D2083" s="351">
        <v>5903933902074</v>
      </c>
      <c r="E2083" s="351">
        <v>5903933902074</v>
      </c>
      <c r="F2083" s="318">
        <v>6307901000</v>
      </c>
      <c r="G2083" s="91" t="s">
        <v>923</v>
      </c>
      <c r="H2083" s="81" t="s">
        <v>1264</v>
      </c>
      <c r="I2083" s="347" t="s">
        <v>1285</v>
      </c>
      <c r="J2083" s="104" t="s">
        <v>1283</v>
      </c>
      <c r="K2083" s="5"/>
      <c r="L2083" s="15"/>
      <c r="M2083" s="206">
        <v>32.814991413092812</v>
      </c>
      <c r="N2083" s="73"/>
      <c r="O2083" s="197">
        <f t="shared" si="553"/>
        <v>1391.3556359151353</v>
      </c>
      <c r="P2083" s="174">
        <v>1.25</v>
      </c>
      <c r="Q2083" s="174">
        <f t="shared" si="555"/>
        <v>32.814991413092812</v>
      </c>
      <c r="R2083" s="173">
        <f t="shared" si="552"/>
        <v>1739.1945448939191</v>
      </c>
      <c r="S2083" s="173">
        <f t="shared" si="556"/>
        <v>347.83890897878382</v>
      </c>
      <c r="T2083" s="111"/>
      <c r="U2083" s="32">
        <f t="shared" si="554"/>
        <v>0</v>
      </c>
      <c r="V2083" s="280">
        <v>3</v>
      </c>
      <c r="W2083" s="137"/>
      <c r="X2083" s="215"/>
      <c r="Y2083" s="20"/>
      <c r="Z2083" s="151"/>
    </row>
    <row r="2084" spans="1:26" s="46" customFormat="1" ht="12.75" customHeight="1">
      <c r="A2084" s="309" t="s">
        <v>2988</v>
      </c>
      <c r="B2084" s="314"/>
      <c r="C2084" s="314"/>
      <c r="D2084" s="351">
        <v>5903933902180</v>
      </c>
      <c r="E2084" s="351">
        <v>5903933902180</v>
      </c>
      <c r="F2084" s="318">
        <v>6307901000</v>
      </c>
      <c r="G2084" s="91" t="s">
        <v>923</v>
      </c>
      <c r="H2084" s="81" t="s">
        <v>1261</v>
      </c>
      <c r="I2084" s="347" t="s">
        <v>1256</v>
      </c>
      <c r="J2084" s="104"/>
      <c r="K2084" s="5"/>
      <c r="L2084" s="15"/>
      <c r="M2084" s="206">
        <v>17.619872236586779</v>
      </c>
      <c r="N2084" s="73"/>
      <c r="O2084" s="197">
        <f t="shared" si="553"/>
        <v>747.08258283127952</v>
      </c>
      <c r="P2084" s="174">
        <v>1.3</v>
      </c>
      <c r="Q2084" s="174">
        <f t="shared" si="555"/>
        <v>18.324667126050251</v>
      </c>
      <c r="R2084" s="173">
        <f t="shared" si="552"/>
        <v>971.20735768066334</v>
      </c>
      <c r="S2084" s="173">
        <f t="shared" si="556"/>
        <v>224.12477484938381</v>
      </c>
      <c r="T2084" s="111"/>
      <c r="U2084" s="32">
        <f t="shared" si="554"/>
        <v>0</v>
      </c>
      <c r="V2084" s="280">
        <v>4</v>
      </c>
      <c r="W2084" s="137"/>
      <c r="X2084" s="215"/>
      <c r="Y2084" s="20"/>
      <c r="Z2084" s="151"/>
    </row>
    <row r="2085" spans="1:26" s="46" customFormat="1" ht="12.75" customHeight="1">
      <c r="A2085" s="309" t="s">
        <v>2989</v>
      </c>
      <c r="B2085" s="314"/>
      <c r="C2085" s="314"/>
      <c r="D2085" s="351">
        <v>5903933902111</v>
      </c>
      <c r="E2085" s="351">
        <v>5903933902111</v>
      </c>
      <c r="F2085" s="318">
        <v>6307901000</v>
      </c>
      <c r="G2085" s="91" t="s">
        <v>923</v>
      </c>
      <c r="H2085" s="81" t="s">
        <v>1262</v>
      </c>
      <c r="I2085" s="347" t="s">
        <v>1257</v>
      </c>
      <c r="J2085" s="104"/>
      <c r="K2085" s="5"/>
      <c r="L2085" s="15"/>
      <c r="M2085" s="206">
        <v>27.9269846509325</v>
      </c>
      <c r="N2085" s="73"/>
      <c r="O2085" s="197">
        <f t="shared" si="553"/>
        <v>1184.1041491995381</v>
      </c>
      <c r="P2085" s="174">
        <v>1.25</v>
      </c>
      <c r="Q2085" s="174">
        <f t="shared" si="555"/>
        <v>27.926984650932503</v>
      </c>
      <c r="R2085" s="173">
        <f t="shared" si="552"/>
        <v>1480.1301864994227</v>
      </c>
      <c r="S2085" s="173">
        <f t="shared" si="556"/>
        <v>296.02603729988459</v>
      </c>
      <c r="T2085" s="111"/>
      <c r="U2085" s="32">
        <f t="shared" si="554"/>
        <v>0</v>
      </c>
      <c r="V2085" s="280">
        <v>4</v>
      </c>
      <c r="W2085" s="137"/>
      <c r="X2085" s="215"/>
      <c r="Y2085" s="20"/>
      <c r="Z2085" s="151"/>
    </row>
    <row r="2086" spans="1:26" s="46" customFormat="1" ht="12.75" customHeight="1">
      <c r="A2086" s="309" t="s">
        <v>2990</v>
      </c>
      <c r="B2086" s="314"/>
      <c r="C2086" s="314"/>
      <c r="D2086" s="351">
        <v>5903933902128</v>
      </c>
      <c r="E2086" s="351">
        <v>5903933902128</v>
      </c>
      <c r="F2086" s="318">
        <v>6307901000</v>
      </c>
      <c r="G2086" s="91" t="s">
        <v>923</v>
      </c>
      <c r="H2086" s="81" t="s">
        <v>1262</v>
      </c>
      <c r="I2086" s="347" t="s">
        <v>1258</v>
      </c>
      <c r="J2086" s="104"/>
      <c r="K2086" s="5"/>
      <c r="L2086" s="15"/>
      <c r="M2086" s="206">
        <v>43.494008015198446</v>
      </c>
      <c r="N2086" s="73"/>
      <c r="O2086" s="197">
        <f t="shared" si="553"/>
        <v>1844.1459398444142</v>
      </c>
      <c r="P2086" s="174">
        <v>1.2</v>
      </c>
      <c r="Q2086" s="174">
        <f t="shared" si="555"/>
        <v>41.754247694590504</v>
      </c>
      <c r="R2086" s="173">
        <f t="shared" si="552"/>
        <v>2212.9751278132967</v>
      </c>
      <c r="S2086" s="173">
        <f t="shared" si="556"/>
        <v>368.82918796888248</v>
      </c>
      <c r="T2086" s="111"/>
      <c r="U2086" s="32">
        <f t="shared" si="554"/>
        <v>0</v>
      </c>
      <c r="V2086" s="280">
        <v>5</v>
      </c>
      <c r="W2086" s="137"/>
      <c r="X2086" s="215"/>
      <c r="Y2086" s="20"/>
      <c r="Z2086" s="151"/>
    </row>
    <row r="2087" spans="1:26" s="46" customFormat="1" ht="12.75" customHeight="1">
      <c r="A2087" s="309" t="s">
        <v>2991</v>
      </c>
      <c r="B2087" s="314"/>
      <c r="C2087" s="314">
        <v>774011</v>
      </c>
      <c r="D2087" s="351">
        <v>5903933900001</v>
      </c>
      <c r="E2087" s="351">
        <v>5903933900001</v>
      </c>
      <c r="F2087" s="318">
        <v>2509000000</v>
      </c>
      <c r="G2087" s="91" t="s">
        <v>923</v>
      </c>
      <c r="H2087" s="81" t="s">
        <v>1199</v>
      </c>
      <c r="I2087" s="347" t="s">
        <v>1189</v>
      </c>
      <c r="J2087" s="104" t="s">
        <v>1187</v>
      </c>
      <c r="K2087" s="5"/>
      <c r="L2087" s="15"/>
      <c r="M2087" s="206">
        <v>2.2326130296502442</v>
      </c>
      <c r="N2087" s="73"/>
      <c r="O2087" s="197">
        <f t="shared" si="553"/>
        <v>94.662792457170369</v>
      </c>
      <c r="P2087" s="174">
        <v>2</v>
      </c>
      <c r="Q2087" s="174">
        <f t="shared" si="555"/>
        <v>3.5721808474403911</v>
      </c>
      <c r="R2087" s="173">
        <f t="shared" si="552"/>
        <v>189.32558491434074</v>
      </c>
      <c r="S2087" s="173">
        <f t="shared" si="556"/>
        <v>94.662792457170369</v>
      </c>
      <c r="T2087" s="111"/>
      <c r="U2087" s="32">
        <f t="shared" si="554"/>
        <v>0</v>
      </c>
      <c r="V2087" s="280"/>
      <c r="W2087" s="133" t="s">
        <v>249</v>
      </c>
      <c r="X2087" s="215"/>
      <c r="Y2087" s="20"/>
      <c r="Z2087" s="151"/>
    </row>
    <row r="2088" spans="1:26" s="46" customFormat="1" ht="12.75" customHeight="1">
      <c r="A2088" s="309" t="s">
        <v>2992</v>
      </c>
      <c r="B2088" s="314"/>
      <c r="C2088" s="314"/>
      <c r="D2088" s="351">
        <v>5903246228885</v>
      </c>
      <c r="E2088" s="351">
        <v>5903246228885</v>
      </c>
      <c r="F2088" s="318">
        <v>6307901000</v>
      </c>
      <c r="G2088" s="91" t="s">
        <v>923</v>
      </c>
      <c r="H2088" s="81" t="s">
        <v>776</v>
      </c>
      <c r="I2088" s="347" t="s">
        <v>1315</v>
      </c>
      <c r="J2088" s="104"/>
      <c r="K2088" s="5"/>
      <c r="L2088" s="15"/>
      <c r="M2088" s="206">
        <v>11.047781129992918</v>
      </c>
      <c r="N2088" s="73"/>
      <c r="O2088" s="197">
        <f t="shared" si="553"/>
        <v>468.42591991169979</v>
      </c>
      <c r="P2088" s="174">
        <v>1.45</v>
      </c>
      <c r="Q2088" s="174">
        <f>M2088*0.8*P2088</f>
        <v>12.815426110791787</v>
      </c>
      <c r="R2088" s="173">
        <f t="shared" si="552"/>
        <v>679.21758387196473</v>
      </c>
      <c r="S2088" s="173">
        <f>R2088-O2088</f>
        <v>210.79166396026494</v>
      </c>
      <c r="T2088" s="111"/>
      <c r="U2088" s="32">
        <f t="shared" si="554"/>
        <v>0</v>
      </c>
      <c r="V2088" s="280">
        <v>3</v>
      </c>
      <c r="W2088" s="137"/>
      <c r="X2088" s="215"/>
      <c r="Y2088" s="20"/>
      <c r="Z2088" s="151"/>
    </row>
    <row r="2089" spans="1:26" s="46" customFormat="1" ht="12.75" customHeight="1">
      <c r="A2089" s="309" t="s">
        <v>2993</v>
      </c>
      <c r="B2089" s="314"/>
      <c r="C2089" s="314"/>
      <c r="D2089" s="351">
        <v>5903246228878</v>
      </c>
      <c r="E2089" s="351">
        <v>5903246228878</v>
      </c>
      <c r="F2089" s="318">
        <v>6307901000</v>
      </c>
      <c r="G2089" s="91" t="s">
        <v>923</v>
      </c>
      <c r="H2089" s="81" t="s">
        <v>776</v>
      </c>
      <c r="I2089" s="347" t="s">
        <v>1316</v>
      </c>
      <c r="J2089" s="104"/>
      <c r="K2089" s="5"/>
      <c r="L2089" s="15"/>
      <c r="M2089" s="206">
        <v>11.047781129992918</v>
      </c>
      <c r="N2089" s="73"/>
      <c r="O2089" s="197">
        <f t="shared" si="553"/>
        <v>468.42591991169979</v>
      </c>
      <c r="P2089" s="174">
        <v>1.45</v>
      </c>
      <c r="Q2089" s="174">
        <f>M2089*0.8*P2089</f>
        <v>12.815426110791787</v>
      </c>
      <c r="R2089" s="173">
        <f t="shared" si="552"/>
        <v>679.21758387196473</v>
      </c>
      <c r="S2089" s="173">
        <f>R2089-O2089</f>
        <v>210.79166396026494</v>
      </c>
      <c r="T2089" s="111"/>
      <c r="U2089" s="32">
        <f t="shared" si="554"/>
        <v>0</v>
      </c>
      <c r="V2089" s="280">
        <v>4</v>
      </c>
      <c r="W2089" s="137"/>
      <c r="X2089" s="215"/>
      <c r="Y2089" s="20"/>
      <c r="Z2089" s="151"/>
    </row>
    <row r="2090" spans="1:26" s="46" customFormat="1" ht="12.75" customHeight="1">
      <c r="A2090" s="309" t="s">
        <v>2994</v>
      </c>
      <c r="B2090" s="314"/>
      <c r="C2090" s="314"/>
      <c r="D2090" s="351">
        <v>5903246228861</v>
      </c>
      <c r="E2090" s="351">
        <v>5903246228861</v>
      </c>
      <c r="F2090" s="318">
        <v>6307901000</v>
      </c>
      <c r="G2090" s="91" t="s">
        <v>923</v>
      </c>
      <c r="H2090" s="81" t="s">
        <v>776</v>
      </c>
      <c r="I2090" s="347" t="s">
        <v>1317</v>
      </c>
      <c r="J2090" s="104"/>
      <c r="K2090" s="5"/>
      <c r="L2090" s="15"/>
      <c r="M2090" s="206">
        <v>11.047781129992918</v>
      </c>
      <c r="N2090" s="73"/>
      <c r="O2090" s="197">
        <f t="shared" si="553"/>
        <v>468.42591991169979</v>
      </c>
      <c r="P2090" s="174">
        <v>1.45</v>
      </c>
      <c r="Q2090" s="174">
        <f>M2090*0.8*P2090</f>
        <v>12.815426110791787</v>
      </c>
      <c r="R2090" s="173">
        <f t="shared" si="552"/>
        <v>679.21758387196473</v>
      </c>
      <c r="S2090" s="173">
        <f>R2090-O2090</f>
        <v>210.79166396026494</v>
      </c>
      <c r="T2090" s="111"/>
      <c r="U2090" s="32">
        <f t="shared" si="554"/>
        <v>0</v>
      </c>
      <c r="V2090" s="280">
        <v>5</v>
      </c>
      <c r="W2090" s="137"/>
      <c r="X2090" s="215"/>
      <c r="Y2090" s="20"/>
      <c r="Z2090" s="151"/>
    </row>
    <row r="2091" spans="1:26" s="46" customFormat="1" ht="12.75" customHeight="1">
      <c r="A2091" s="309" t="s">
        <v>2995</v>
      </c>
      <c r="B2091" s="314"/>
      <c r="C2091" s="314"/>
      <c r="D2091" s="351">
        <v>5903246228892</v>
      </c>
      <c r="E2091" s="351">
        <v>5903246228892</v>
      </c>
      <c r="F2091" s="318">
        <v>6307901000</v>
      </c>
      <c r="G2091" s="91" t="s">
        <v>923</v>
      </c>
      <c r="H2091" s="81" t="s">
        <v>776</v>
      </c>
      <c r="I2091" s="347" t="s">
        <v>1318</v>
      </c>
      <c r="J2091" s="104"/>
      <c r="K2091" s="5"/>
      <c r="L2091" s="15"/>
      <c r="M2091" s="206">
        <v>11.047781129992918</v>
      </c>
      <c r="N2091" s="73"/>
      <c r="O2091" s="197">
        <f t="shared" si="553"/>
        <v>468.42591991169979</v>
      </c>
      <c r="P2091" s="174">
        <v>1.45</v>
      </c>
      <c r="Q2091" s="174">
        <f>M2091*0.8*P2091</f>
        <v>12.815426110791787</v>
      </c>
      <c r="R2091" s="173">
        <f t="shared" si="552"/>
        <v>679.21758387196473</v>
      </c>
      <c r="S2091" s="173">
        <f>R2091-O2091</f>
        <v>210.79166396026494</v>
      </c>
      <c r="T2091" s="111"/>
      <c r="U2091" s="32">
        <f t="shared" si="554"/>
        <v>0</v>
      </c>
      <c r="V2091" s="280">
        <v>5</v>
      </c>
      <c r="W2091" s="137"/>
      <c r="X2091" s="215"/>
      <c r="Y2091" s="20"/>
      <c r="Z2091" s="151"/>
    </row>
    <row r="2092" spans="1:26" s="46" customFormat="1" ht="12.75" customHeight="1">
      <c r="A2092" s="309" t="s">
        <v>2996</v>
      </c>
      <c r="B2092" s="314"/>
      <c r="C2092" s="314"/>
      <c r="D2092" s="351">
        <v>5903933902104</v>
      </c>
      <c r="E2092" s="351">
        <v>5903933902104</v>
      </c>
      <c r="F2092" s="318">
        <v>6506108000</v>
      </c>
      <c r="G2092" s="91" t="s">
        <v>923</v>
      </c>
      <c r="H2092" s="81" t="s">
        <v>1260</v>
      </c>
      <c r="I2092" s="347" t="s">
        <v>1279</v>
      </c>
      <c r="J2092" s="104" t="s">
        <v>25</v>
      </c>
      <c r="K2092" s="5"/>
      <c r="L2092" s="15"/>
      <c r="M2092" s="206">
        <v>27.297573857072123</v>
      </c>
      <c r="N2092" s="73"/>
      <c r="O2092" s="197">
        <f t="shared" si="553"/>
        <v>1157.417131539858</v>
      </c>
      <c r="P2092" s="174">
        <v>1.25</v>
      </c>
      <c r="Q2092" s="174">
        <f t="shared" si="555"/>
        <v>27.297573857072127</v>
      </c>
      <c r="R2092" s="173">
        <f t="shared" si="552"/>
        <v>1446.7714144248228</v>
      </c>
      <c r="S2092" s="173">
        <f t="shared" si="556"/>
        <v>289.35428288496473</v>
      </c>
      <c r="T2092" s="111"/>
      <c r="U2092" s="32">
        <f t="shared" si="554"/>
        <v>0</v>
      </c>
      <c r="V2092" s="280">
        <v>7</v>
      </c>
      <c r="W2092" s="137"/>
      <c r="X2092" s="215"/>
      <c r="Y2092" s="20"/>
      <c r="Z2092" s="151"/>
    </row>
    <row r="2093" spans="1:26" s="46" customFormat="1" ht="12.75" customHeight="1">
      <c r="A2093" s="309" t="s">
        <v>2997</v>
      </c>
      <c r="B2093" s="314"/>
      <c r="C2093" s="314"/>
      <c r="D2093" s="351">
        <v>5903933902098</v>
      </c>
      <c r="E2093" s="351">
        <v>5903933902098</v>
      </c>
      <c r="F2093" s="318">
        <v>6506108000</v>
      </c>
      <c r="G2093" s="91" t="s">
        <v>923</v>
      </c>
      <c r="H2093" s="81" t="s">
        <v>1260</v>
      </c>
      <c r="I2093" s="347" t="s">
        <v>1279</v>
      </c>
      <c r="J2093" s="104" t="s">
        <v>24</v>
      </c>
      <c r="K2093" s="5"/>
      <c r="L2093" s="15"/>
      <c r="M2093" s="206">
        <v>29.004123936300726</v>
      </c>
      <c r="N2093" s="73"/>
      <c r="O2093" s="197">
        <f t="shared" si="553"/>
        <v>1229.7748548991508</v>
      </c>
      <c r="P2093" s="174">
        <v>1.25</v>
      </c>
      <c r="Q2093" s="174">
        <f t="shared" si="555"/>
        <v>29.004123936300729</v>
      </c>
      <c r="R2093" s="173">
        <f t="shared" si="552"/>
        <v>1537.2185686239386</v>
      </c>
      <c r="S2093" s="173">
        <f t="shared" si="556"/>
        <v>307.44371372478781</v>
      </c>
      <c r="T2093" s="111"/>
      <c r="U2093" s="32">
        <f t="shared" si="554"/>
        <v>0</v>
      </c>
      <c r="V2093" s="280">
        <v>5</v>
      </c>
      <c r="W2093" s="137"/>
      <c r="X2093" s="215"/>
      <c r="Y2093" s="20"/>
      <c r="Z2093" s="151"/>
    </row>
    <row r="2094" spans="1:26" s="46" customFormat="1" ht="12.75" customHeight="1">
      <c r="A2094" s="309" t="s">
        <v>2998</v>
      </c>
      <c r="B2094" s="314"/>
      <c r="C2094" s="314"/>
      <c r="D2094" s="351">
        <v>5903933907277</v>
      </c>
      <c r="E2094" s="351">
        <v>5903933907277</v>
      </c>
      <c r="F2094" s="318">
        <v>6302600000</v>
      </c>
      <c r="G2094" s="91" t="s">
        <v>923</v>
      </c>
      <c r="H2094" s="81" t="s">
        <v>769</v>
      </c>
      <c r="I2094" s="347" t="s">
        <v>1319</v>
      </c>
      <c r="J2094" s="104"/>
      <c r="K2094" s="5"/>
      <c r="L2094" s="15"/>
      <c r="M2094" s="206">
        <v>12.280363935533964</v>
      </c>
      <c r="N2094" s="73"/>
      <c r="O2094" s="197">
        <f t="shared" si="553"/>
        <v>520.68743086664006</v>
      </c>
      <c r="P2094" s="174">
        <v>1.35</v>
      </c>
      <c r="Q2094" s="174">
        <f t="shared" si="555"/>
        <v>13.262793050376683</v>
      </c>
      <c r="R2094" s="173">
        <f t="shared" si="552"/>
        <v>702.92803166996418</v>
      </c>
      <c r="S2094" s="173">
        <f t="shared" si="556"/>
        <v>182.24060080332413</v>
      </c>
      <c r="T2094" s="111"/>
      <c r="U2094" s="32">
        <f t="shared" si="554"/>
        <v>0</v>
      </c>
      <c r="V2094" s="280">
        <v>1</v>
      </c>
      <c r="W2094" s="137"/>
      <c r="X2094" s="215"/>
      <c r="Y2094" s="20"/>
      <c r="Z2094" s="151"/>
    </row>
    <row r="2095" spans="1:26" s="46" customFormat="1" ht="12.75" customHeight="1">
      <c r="A2095" s="309" t="s">
        <v>2999</v>
      </c>
      <c r="B2095" s="314"/>
      <c r="C2095" s="314"/>
      <c r="D2095" s="351">
        <v>5903933907291</v>
      </c>
      <c r="E2095" s="351">
        <v>5903933907291</v>
      </c>
      <c r="F2095" s="318">
        <v>6302600000</v>
      </c>
      <c r="G2095" s="91" t="s">
        <v>923</v>
      </c>
      <c r="H2095" s="81" t="s">
        <v>769</v>
      </c>
      <c r="I2095" s="347" t="s">
        <v>1320</v>
      </c>
      <c r="J2095" s="104"/>
      <c r="K2095" s="5"/>
      <c r="L2095" s="15"/>
      <c r="M2095" s="206">
        <v>6.3661990427463282</v>
      </c>
      <c r="N2095" s="73"/>
      <c r="O2095" s="197">
        <f t="shared" si="553"/>
        <v>269.92683941244434</v>
      </c>
      <c r="P2095" s="174">
        <v>1.6</v>
      </c>
      <c r="Q2095" s="174">
        <f t="shared" si="555"/>
        <v>8.1487347747153009</v>
      </c>
      <c r="R2095" s="173">
        <f t="shared" si="552"/>
        <v>431.88294305991093</v>
      </c>
      <c r="S2095" s="173">
        <f t="shared" si="556"/>
        <v>161.95610364746659</v>
      </c>
      <c r="T2095" s="111"/>
      <c r="U2095" s="32">
        <f t="shared" si="554"/>
        <v>0</v>
      </c>
      <c r="V2095" s="280">
        <v>2</v>
      </c>
      <c r="W2095" s="137"/>
      <c r="X2095" s="215"/>
      <c r="Y2095" s="20"/>
      <c r="Z2095" s="151"/>
    </row>
    <row r="2096" spans="1:26" s="46" customFormat="1" ht="12.75" customHeight="1">
      <c r="A2096" s="309" t="s">
        <v>3000</v>
      </c>
      <c r="B2096" s="314"/>
      <c r="C2096" s="314"/>
      <c r="D2096" s="351">
        <v>5903933907307</v>
      </c>
      <c r="E2096" s="351">
        <v>5903933907307</v>
      </c>
      <c r="F2096" s="318">
        <v>6302600000</v>
      </c>
      <c r="G2096" s="91" t="s">
        <v>923</v>
      </c>
      <c r="H2096" s="81" t="s">
        <v>769</v>
      </c>
      <c r="I2096" s="347" t="s">
        <v>1321</v>
      </c>
      <c r="J2096" s="104"/>
      <c r="K2096" s="5"/>
      <c r="L2096" s="15"/>
      <c r="M2096" s="206">
        <v>6.3661990427463282</v>
      </c>
      <c r="N2096" s="73"/>
      <c r="O2096" s="197">
        <f t="shared" si="553"/>
        <v>269.92683941244434</v>
      </c>
      <c r="P2096" s="174">
        <v>1.6</v>
      </c>
      <c r="Q2096" s="174">
        <f t="shared" si="555"/>
        <v>8.1487347747153009</v>
      </c>
      <c r="R2096" s="173">
        <f t="shared" si="552"/>
        <v>431.88294305991093</v>
      </c>
      <c r="S2096" s="173">
        <f t="shared" si="556"/>
        <v>161.95610364746659</v>
      </c>
      <c r="T2096" s="111"/>
      <c r="U2096" s="32">
        <f t="shared" si="554"/>
        <v>0</v>
      </c>
      <c r="V2096" s="280">
        <v>1</v>
      </c>
      <c r="W2096" s="137"/>
      <c r="X2096" s="215"/>
      <c r="Y2096" s="20"/>
      <c r="Z2096" s="151"/>
    </row>
    <row r="2097" spans="1:26" s="46" customFormat="1" ht="12.75" customHeight="1">
      <c r="A2097" s="309" t="s">
        <v>3001</v>
      </c>
      <c r="B2097" s="314"/>
      <c r="C2097" s="314"/>
      <c r="D2097" s="351">
        <v>5903933902203</v>
      </c>
      <c r="E2097" s="351">
        <v>5903933902203</v>
      </c>
      <c r="F2097" s="318">
        <v>4203299000</v>
      </c>
      <c r="G2097" s="91" t="s">
        <v>923</v>
      </c>
      <c r="H2097" s="81" t="s">
        <v>1263</v>
      </c>
      <c r="I2097" s="347" t="s">
        <v>1280</v>
      </c>
      <c r="J2097" s="104" t="s">
        <v>25</v>
      </c>
      <c r="K2097" s="5"/>
      <c r="L2097" s="15"/>
      <c r="M2097" s="206">
        <v>24.201525241408646</v>
      </c>
      <c r="N2097" s="73"/>
      <c r="O2097" s="197">
        <f t="shared" si="553"/>
        <v>1026.1446702357266</v>
      </c>
      <c r="P2097" s="174">
        <v>1.25</v>
      </c>
      <c r="Q2097" s="174">
        <f t="shared" si="555"/>
        <v>24.201525241408646</v>
      </c>
      <c r="R2097" s="173">
        <f t="shared" si="552"/>
        <v>1282.6808377946581</v>
      </c>
      <c r="S2097" s="173">
        <f t="shared" si="556"/>
        <v>256.53616755893154</v>
      </c>
      <c r="T2097" s="111"/>
      <c r="U2097" s="32">
        <f t="shared" si="554"/>
        <v>0</v>
      </c>
      <c r="V2097" s="280">
        <v>5</v>
      </c>
      <c r="W2097" s="137"/>
      <c r="X2097" s="215"/>
      <c r="Y2097" s="20"/>
      <c r="Z2097" s="151"/>
    </row>
    <row r="2098" spans="1:26" s="46" customFormat="1" ht="12.75" customHeight="1">
      <c r="A2098" s="309" t="s">
        <v>3002</v>
      </c>
      <c r="B2098" s="314"/>
      <c r="C2098" s="314"/>
      <c r="D2098" s="351">
        <v>5903933902197</v>
      </c>
      <c r="E2098" s="351">
        <v>5903933902197</v>
      </c>
      <c r="F2098" s="318">
        <v>4203299000</v>
      </c>
      <c r="G2098" s="91" t="s">
        <v>923</v>
      </c>
      <c r="H2098" s="81" t="s">
        <v>1263</v>
      </c>
      <c r="I2098" s="347" t="s">
        <v>1280</v>
      </c>
      <c r="J2098" s="104" t="s">
        <v>24</v>
      </c>
      <c r="K2098" s="5"/>
      <c r="L2098" s="15"/>
      <c r="M2098" s="206">
        <v>24.201525241408646</v>
      </c>
      <c r="N2098" s="73"/>
      <c r="O2098" s="197">
        <f t="shared" si="553"/>
        <v>1026.1446702357266</v>
      </c>
      <c r="P2098" s="174">
        <v>1.25</v>
      </c>
      <c r="Q2098" s="174">
        <f t="shared" si="555"/>
        <v>24.201525241408646</v>
      </c>
      <c r="R2098" s="173">
        <f t="shared" si="552"/>
        <v>1282.6808377946581</v>
      </c>
      <c r="S2098" s="173">
        <f t="shared" si="556"/>
        <v>256.53616755893154</v>
      </c>
      <c r="T2098" s="111"/>
      <c r="U2098" s="32">
        <f t="shared" si="554"/>
        <v>0</v>
      </c>
      <c r="V2098" s="280">
        <v>4</v>
      </c>
      <c r="W2098" s="137"/>
      <c r="X2098" s="215"/>
      <c r="Y2098" s="20"/>
      <c r="Z2098" s="151"/>
    </row>
    <row r="2099" spans="1:26" s="46" customFormat="1" ht="12.75" customHeight="1">
      <c r="A2099" s="309" t="s">
        <v>3003</v>
      </c>
      <c r="B2099" s="314"/>
      <c r="C2099" s="314"/>
      <c r="D2099" s="351">
        <v>5903933902210</v>
      </c>
      <c r="E2099" s="351">
        <v>5903933902210</v>
      </c>
      <c r="F2099" s="318">
        <v>4203299000</v>
      </c>
      <c r="G2099" s="91" t="s">
        <v>923</v>
      </c>
      <c r="H2099" s="81" t="s">
        <v>1263</v>
      </c>
      <c r="I2099" s="347" t="s">
        <v>1280</v>
      </c>
      <c r="J2099" s="104" t="s">
        <v>26</v>
      </c>
      <c r="K2099" s="5"/>
      <c r="L2099" s="15"/>
      <c r="M2099" s="206">
        <v>24.201525241408646</v>
      </c>
      <c r="N2099" s="73"/>
      <c r="O2099" s="197">
        <f t="shared" si="553"/>
        <v>1026.1446702357266</v>
      </c>
      <c r="P2099" s="174">
        <v>1.25</v>
      </c>
      <c r="Q2099" s="174">
        <f t="shared" si="555"/>
        <v>24.201525241408646</v>
      </c>
      <c r="R2099" s="173">
        <f t="shared" si="552"/>
        <v>1282.6808377946581</v>
      </c>
      <c r="S2099" s="173">
        <f t="shared" si="556"/>
        <v>256.53616755893154</v>
      </c>
      <c r="T2099" s="111"/>
      <c r="U2099" s="32">
        <f t="shared" si="554"/>
        <v>0</v>
      </c>
      <c r="V2099" s="280">
        <v>4</v>
      </c>
      <c r="W2099" s="137"/>
      <c r="X2099" s="215"/>
      <c r="Y2099" s="20"/>
      <c r="Z2099" s="151"/>
    </row>
    <row r="2100" spans="1:26" s="46" customFormat="1" ht="12.75" customHeight="1">
      <c r="A2100" s="309" t="s">
        <v>3004</v>
      </c>
      <c r="B2100" s="314"/>
      <c r="C2100" s="314"/>
      <c r="D2100" s="351">
        <v>5903933905457</v>
      </c>
      <c r="E2100" s="351">
        <v>5903933905457</v>
      </c>
      <c r="F2100" s="318">
        <v>9506919000</v>
      </c>
      <c r="G2100" s="91" t="s">
        <v>923</v>
      </c>
      <c r="H2100" s="81" t="s">
        <v>1200</v>
      </c>
      <c r="I2100" s="347" t="s">
        <v>1164</v>
      </c>
      <c r="J2100" s="104"/>
      <c r="K2100" s="5"/>
      <c r="L2100" s="15"/>
      <c r="M2100" s="206">
        <v>5.6063393855661676</v>
      </c>
      <c r="N2100" s="73"/>
      <c r="O2100" s="197">
        <f t="shared" si="553"/>
        <v>237.70878994800552</v>
      </c>
      <c r="P2100" s="174">
        <v>1.7</v>
      </c>
      <c r="Q2100" s="174">
        <f t="shared" ref="Q2100:Q2107" si="557">M2100*0.8*P2100</f>
        <v>7.6246215643699884</v>
      </c>
      <c r="R2100" s="173">
        <f t="shared" si="552"/>
        <v>404.10494291160938</v>
      </c>
      <c r="S2100" s="173">
        <f t="shared" ref="S2100:S2107" si="558">R2100-O2100</f>
        <v>166.39615296360387</v>
      </c>
      <c r="T2100" s="111"/>
      <c r="U2100" s="32">
        <f t="shared" si="554"/>
        <v>0</v>
      </c>
      <c r="V2100" s="280"/>
      <c r="W2100" s="137"/>
      <c r="X2100" s="215"/>
      <c r="Y2100" s="20"/>
      <c r="Z2100" s="151"/>
    </row>
    <row r="2101" spans="1:26" s="46" customFormat="1" ht="12.75" customHeight="1">
      <c r="A2101" s="309" t="s">
        <v>3005</v>
      </c>
      <c r="B2101" s="314"/>
      <c r="C2101" s="314"/>
      <c r="D2101" s="351">
        <v>5903246228793</v>
      </c>
      <c r="E2101" s="351">
        <v>5903246228793</v>
      </c>
      <c r="F2101" s="318">
        <v>4016999790</v>
      </c>
      <c r="G2101" s="91" t="s">
        <v>923</v>
      </c>
      <c r="H2101" s="81" t="s">
        <v>780</v>
      </c>
      <c r="I2101" s="347" t="s">
        <v>1165</v>
      </c>
      <c r="J2101" s="104"/>
      <c r="K2101" s="5"/>
      <c r="L2101" s="15"/>
      <c r="M2101" s="206">
        <v>13.518270341640536</v>
      </c>
      <c r="N2101" s="73"/>
      <c r="O2101" s="197">
        <f t="shared" si="553"/>
        <v>573.17466248555877</v>
      </c>
      <c r="P2101" s="174">
        <v>1.35</v>
      </c>
      <c r="Q2101" s="174">
        <f t="shared" si="557"/>
        <v>14.599731968971781</v>
      </c>
      <c r="R2101" s="173">
        <f t="shared" si="552"/>
        <v>773.78579435550444</v>
      </c>
      <c r="S2101" s="173">
        <f t="shared" si="558"/>
        <v>200.61113186994567</v>
      </c>
      <c r="T2101" s="111"/>
      <c r="U2101" s="32">
        <f t="shared" si="554"/>
        <v>0</v>
      </c>
      <c r="V2101" s="280">
        <v>32</v>
      </c>
      <c r="W2101" s="137"/>
      <c r="X2101" s="215"/>
      <c r="Y2101" s="20"/>
      <c r="Z2101" s="151"/>
    </row>
    <row r="2102" spans="1:26" s="46" customFormat="1" ht="12.75" customHeight="1">
      <c r="A2102" s="309" t="s">
        <v>3006</v>
      </c>
      <c r="B2102" s="314"/>
      <c r="C2102" s="314"/>
      <c r="D2102" s="351">
        <v>5903246229844</v>
      </c>
      <c r="E2102" s="351">
        <v>5903246229844</v>
      </c>
      <c r="F2102" s="318">
        <v>4016999790</v>
      </c>
      <c r="G2102" s="91" t="s">
        <v>923</v>
      </c>
      <c r="H2102" s="81" t="s">
        <v>780</v>
      </c>
      <c r="I2102" s="347" t="s">
        <v>1177</v>
      </c>
      <c r="J2102" s="104"/>
      <c r="K2102" s="5" t="s">
        <v>1137</v>
      </c>
      <c r="L2102" s="15"/>
      <c r="M2102" s="206">
        <v>4.5060901138801785</v>
      </c>
      <c r="N2102" s="73"/>
      <c r="O2102" s="197">
        <f t="shared" si="553"/>
        <v>191.05822082851958</v>
      </c>
      <c r="P2102" s="174">
        <v>1.7</v>
      </c>
      <c r="Q2102" s="174">
        <f t="shared" si="557"/>
        <v>6.1282825548770434</v>
      </c>
      <c r="R2102" s="173">
        <f t="shared" si="552"/>
        <v>324.79897540848333</v>
      </c>
      <c r="S2102" s="173">
        <f t="shared" si="558"/>
        <v>133.74075457996375</v>
      </c>
      <c r="T2102" s="111"/>
      <c r="U2102" s="32">
        <f t="shared" si="554"/>
        <v>0</v>
      </c>
      <c r="V2102" s="280"/>
      <c r="W2102" s="137"/>
      <c r="X2102" s="215"/>
      <c r="Y2102" s="20"/>
      <c r="Z2102" s="151"/>
    </row>
    <row r="2103" spans="1:26" s="46" customFormat="1" ht="12.75" customHeight="1">
      <c r="A2103" s="309" t="s">
        <v>3007</v>
      </c>
      <c r="B2103" s="314"/>
      <c r="C2103" s="314"/>
      <c r="D2103" s="351">
        <v>5903246229851</v>
      </c>
      <c r="E2103" s="351">
        <v>5903246229851</v>
      </c>
      <c r="F2103" s="318">
        <v>4016999790</v>
      </c>
      <c r="G2103" s="91" t="s">
        <v>923</v>
      </c>
      <c r="H2103" s="81" t="s">
        <v>780</v>
      </c>
      <c r="I2103" s="347" t="s">
        <v>1180</v>
      </c>
      <c r="J2103" s="104"/>
      <c r="K2103" s="5" t="s">
        <v>810</v>
      </c>
      <c r="L2103" s="15"/>
      <c r="M2103" s="206">
        <v>6.3132200033008754</v>
      </c>
      <c r="N2103" s="73"/>
      <c r="O2103" s="197">
        <f t="shared" si="553"/>
        <v>267.68052813995712</v>
      </c>
      <c r="P2103" s="174">
        <v>1.6</v>
      </c>
      <c r="Q2103" s="174">
        <f t="shared" si="557"/>
        <v>8.0809216042251215</v>
      </c>
      <c r="R2103" s="173">
        <f t="shared" si="552"/>
        <v>428.28884502393146</v>
      </c>
      <c r="S2103" s="173">
        <f t="shared" si="558"/>
        <v>160.60831688397434</v>
      </c>
      <c r="T2103" s="111"/>
      <c r="U2103" s="32">
        <f t="shared" si="554"/>
        <v>0</v>
      </c>
      <c r="V2103" s="280"/>
      <c r="W2103" s="137"/>
      <c r="X2103" s="215"/>
      <c r="Y2103" s="20"/>
      <c r="Z2103" s="151"/>
    </row>
    <row r="2104" spans="1:26" s="46" customFormat="1" ht="12.75" customHeight="1">
      <c r="A2104" s="309" t="s">
        <v>3008</v>
      </c>
      <c r="B2104" s="314"/>
      <c r="C2104" s="314"/>
      <c r="D2104" s="351">
        <v>5903246229868</v>
      </c>
      <c r="E2104" s="351">
        <v>5903246229868</v>
      </c>
      <c r="F2104" s="318">
        <v>4016999790</v>
      </c>
      <c r="G2104" s="91" t="s">
        <v>923</v>
      </c>
      <c r="H2104" s="81" t="s">
        <v>780</v>
      </c>
      <c r="I2104" s="347" t="s">
        <v>1174</v>
      </c>
      <c r="J2104" s="104"/>
      <c r="K2104" s="5" t="s">
        <v>895</v>
      </c>
      <c r="L2104" s="15"/>
      <c r="M2104" s="206">
        <v>8.6836111569565944</v>
      </c>
      <c r="N2104" s="73"/>
      <c r="O2104" s="197">
        <f t="shared" si="553"/>
        <v>368.18511305495963</v>
      </c>
      <c r="P2104" s="174">
        <v>1.5</v>
      </c>
      <c r="Q2104" s="174">
        <f t="shared" si="557"/>
        <v>10.420333388347913</v>
      </c>
      <c r="R2104" s="173">
        <f t="shared" si="552"/>
        <v>552.27766958243944</v>
      </c>
      <c r="S2104" s="173">
        <f t="shared" si="558"/>
        <v>184.09255652747981</v>
      </c>
      <c r="T2104" s="111"/>
      <c r="U2104" s="32">
        <f t="shared" si="554"/>
        <v>0</v>
      </c>
      <c r="V2104" s="280"/>
      <c r="W2104" s="137"/>
      <c r="X2104" s="215"/>
      <c r="Y2104" s="20"/>
      <c r="Z2104" s="151"/>
    </row>
    <row r="2105" spans="1:26" s="46" customFormat="1" ht="12.75" customHeight="1">
      <c r="A2105" s="309" t="s">
        <v>3009</v>
      </c>
      <c r="B2105" s="314"/>
      <c r="C2105" s="314"/>
      <c r="D2105" s="351">
        <v>5903246229875</v>
      </c>
      <c r="E2105" s="351">
        <v>5903246229875</v>
      </c>
      <c r="F2105" s="318">
        <v>4016999790</v>
      </c>
      <c r="G2105" s="91" t="s">
        <v>923</v>
      </c>
      <c r="H2105" s="81" t="s">
        <v>780</v>
      </c>
      <c r="I2105" s="347" t="s">
        <v>1175</v>
      </c>
      <c r="J2105" s="104"/>
      <c r="K2105" s="5" t="s">
        <v>1176</v>
      </c>
      <c r="L2105" s="15"/>
      <c r="M2105" s="206">
        <v>13.03582155048602</v>
      </c>
      <c r="N2105" s="73"/>
      <c r="O2105" s="197">
        <f t="shared" si="553"/>
        <v>552.71883374060724</v>
      </c>
      <c r="P2105" s="174">
        <v>1.35</v>
      </c>
      <c r="Q2105" s="174">
        <f t="shared" si="557"/>
        <v>14.078687274524903</v>
      </c>
      <c r="R2105" s="173">
        <f t="shared" si="552"/>
        <v>746.17042554981981</v>
      </c>
      <c r="S2105" s="173">
        <f t="shared" si="558"/>
        <v>193.45159180921257</v>
      </c>
      <c r="T2105" s="111"/>
      <c r="U2105" s="32">
        <f t="shared" si="554"/>
        <v>0</v>
      </c>
      <c r="V2105" s="280"/>
      <c r="W2105" s="137"/>
      <c r="X2105" s="215"/>
      <c r="Y2105" s="20"/>
      <c r="Z2105" s="151"/>
    </row>
    <row r="2106" spans="1:26" s="46" customFormat="1" ht="12.75" customHeight="1">
      <c r="A2106" s="309" t="s">
        <v>3010</v>
      </c>
      <c r="B2106" s="314"/>
      <c r="C2106" s="314"/>
      <c r="D2106" s="351">
        <v>5903246229882</v>
      </c>
      <c r="E2106" s="351">
        <v>5903246229882</v>
      </c>
      <c r="F2106" s="318">
        <v>4016999790</v>
      </c>
      <c r="G2106" s="91" t="s">
        <v>923</v>
      </c>
      <c r="H2106" s="81" t="s">
        <v>780</v>
      </c>
      <c r="I2106" s="347" t="s">
        <v>1178</v>
      </c>
      <c r="J2106" s="104"/>
      <c r="K2106" s="5" t="s">
        <v>1091</v>
      </c>
      <c r="L2106" s="15"/>
      <c r="M2106" s="206">
        <v>15.98253837266876</v>
      </c>
      <c r="N2106" s="73"/>
      <c r="O2106" s="197">
        <f t="shared" si="553"/>
        <v>677.65962700115551</v>
      </c>
      <c r="P2106" s="174">
        <v>1.35</v>
      </c>
      <c r="Q2106" s="174">
        <f t="shared" si="557"/>
        <v>17.261141442482263</v>
      </c>
      <c r="R2106" s="173">
        <f t="shared" si="552"/>
        <v>914.84049645155994</v>
      </c>
      <c r="S2106" s="173">
        <f t="shared" si="558"/>
        <v>237.18086945040443</v>
      </c>
      <c r="T2106" s="111"/>
      <c r="U2106" s="32">
        <f t="shared" si="554"/>
        <v>0</v>
      </c>
      <c r="V2106" s="280"/>
      <c r="W2106" s="137"/>
      <c r="X2106" s="215"/>
      <c r="Y2106" s="20"/>
      <c r="Z2106" s="151"/>
    </row>
    <row r="2107" spans="1:26" s="46" customFormat="1" ht="12.75" customHeight="1">
      <c r="A2107" s="309" t="s">
        <v>3011</v>
      </c>
      <c r="B2107" s="314"/>
      <c r="C2107" s="314"/>
      <c r="D2107" s="351">
        <v>5903246229899</v>
      </c>
      <c r="E2107" s="351">
        <v>5903246229899</v>
      </c>
      <c r="F2107" s="318">
        <v>4016999790</v>
      </c>
      <c r="G2107" s="91" t="s">
        <v>923</v>
      </c>
      <c r="H2107" s="81" t="s">
        <v>780</v>
      </c>
      <c r="I2107" s="347" t="s">
        <v>1179</v>
      </c>
      <c r="J2107" s="104"/>
      <c r="K2107" s="5" t="s">
        <v>1135</v>
      </c>
      <c r="L2107" s="15"/>
      <c r="M2107" s="206">
        <v>20.85072501355717</v>
      </c>
      <c r="N2107" s="73"/>
      <c r="O2107" s="197">
        <f t="shared" si="553"/>
        <v>884.07074057482407</v>
      </c>
      <c r="P2107" s="174">
        <v>1.25</v>
      </c>
      <c r="Q2107" s="174">
        <f t="shared" si="557"/>
        <v>20.850725013557174</v>
      </c>
      <c r="R2107" s="173">
        <f t="shared" si="552"/>
        <v>1105.0884257185303</v>
      </c>
      <c r="S2107" s="173">
        <f t="shared" si="558"/>
        <v>221.01768514370622</v>
      </c>
      <c r="T2107" s="111"/>
      <c r="U2107" s="32">
        <f t="shared" si="554"/>
        <v>0</v>
      </c>
      <c r="V2107" s="280"/>
      <c r="W2107" s="137"/>
      <c r="X2107" s="215"/>
      <c r="Y2107" s="20"/>
      <c r="Z2107" s="151"/>
    </row>
    <row r="2108" spans="1:26" s="46" customFormat="1" ht="12.75" customHeight="1">
      <c r="A2108" s="309" t="s">
        <v>3670</v>
      </c>
      <c r="B2108" s="314"/>
      <c r="C2108" s="314"/>
      <c r="D2108" s="278">
        <v>5903933907673</v>
      </c>
      <c r="E2108" s="278">
        <v>5903933907673</v>
      </c>
      <c r="F2108" s="318">
        <v>6109902000</v>
      </c>
      <c r="G2108" s="91" t="s">
        <v>923</v>
      </c>
      <c r="H2108" s="28" t="s">
        <v>3679</v>
      </c>
      <c r="I2108" s="347" t="s">
        <v>3681</v>
      </c>
      <c r="J2108" s="104"/>
      <c r="K2108" s="5"/>
      <c r="L2108" s="15"/>
      <c r="M2108" s="206">
        <v>13.309126918633439</v>
      </c>
      <c r="N2108" s="73"/>
      <c r="O2108" s="197">
        <f>(M2108+M2108*N2108)*$Y$3*(1-$Y$2/100)</f>
        <v>564.30698135005775</v>
      </c>
      <c r="P2108" s="174">
        <v>1.35</v>
      </c>
      <c r="Q2108" s="174">
        <f>M2108*0.8*P2108</f>
        <v>14.373857072124117</v>
      </c>
      <c r="R2108" s="173">
        <f t="shared" si="552"/>
        <v>761.81442482257819</v>
      </c>
      <c r="S2108" s="173">
        <f>R2108-O2108</f>
        <v>197.50744347252044</v>
      </c>
      <c r="T2108" s="111"/>
      <c r="U2108" s="32">
        <f>O2108*T2108</f>
        <v>0</v>
      </c>
      <c r="V2108" s="280">
        <v>15</v>
      </c>
      <c r="W2108" s="137"/>
      <c r="X2108" s="215"/>
      <c r="Y2108" s="294"/>
      <c r="Z2108" s="151"/>
    </row>
    <row r="2109" spans="1:26" s="46" customFormat="1" ht="12.75" customHeight="1">
      <c r="A2109" s="309" t="s">
        <v>3672</v>
      </c>
      <c r="B2109" s="314"/>
      <c r="C2109" s="314"/>
      <c r="D2109" s="278">
        <v>5903933907703</v>
      </c>
      <c r="E2109" s="278">
        <v>5903933907703</v>
      </c>
      <c r="F2109" s="318">
        <v>6109902000</v>
      </c>
      <c r="G2109" s="91" t="s">
        <v>923</v>
      </c>
      <c r="H2109" s="28" t="s">
        <v>3679</v>
      </c>
      <c r="I2109" s="347" t="s">
        <v>3682</v>
      </c>
      <c r="J2109" s="104"/>
      <c r="K2109" s="5"/>
      <c r="L2109" s="15"/>
      <c r="M2109" s="206">
        <v>13.309126918633439</v>
      </c>
      <c r="N2109" s="73"/>
      <c r="O2109" s="197">
        <f>(M2109+M2109*N2109)*$Y$3*(1-$Y$2/100)</f>
        <v>564.30698135005775</v>
      </c>
      <c r="P2109" s="174">
        <v>1.35</v>
      </c>
      <c r="Q2109" s="174">
        <f>M2109*0.8*P2109</f>
        <v>14.373857072124117</v>
      </c>
      <c r="R2109" s="173">
        <f t="shared" si="552"/>
        <v>761.81442482257819</v>
      </c>
      <c r="S2109" s="173">
        <f>R2109-O2109</f>
        <v>197.50744347252044</v>
      </c>
      <c r="T2109" s="111"/>
      <c r="U2109" s="32">
        <f>O2109*T2109</f>
        <v>0</v>
      </c>
      <c r="V2109" s="280">
        <v>15</v>
      </c>
      <c r="W2109" s="137"/>
      <c r="X2109" s="215"/>
      <c r="Y2109" s="294"/>
      <c r="Z2109" s="151"/>
    </row>
    <row r="2110" spans="1:26" s="46" customFormat="1" ht="12.75" customHeight="1">
      <c r="A2110" s="309" t="s">
        <v>3671</v>
      </c>
      <c r="B2110" s="314"/>
      <c r="C2110" s="314"/>
      <c r="D2110" s="278">
        <v>5903933907406</v>
      </c>
      <c r="E2110" s="278">
        <v>5903933907406</v>
      </c>
      <c r="F2110" s="318">
        <v>6104630010</v>
      </c>
      <c r="G2110" s="91" t="s">
        <v>923</v>
      </c>
      <c r="H2110" s="28" t="s">
        <v>3680</v>
      </c>
      <c r="I2110" s="347" t="s">
        <v>3683</v>
      </c>
      <c r="J2110" s="104"/>
      <c r="K2110" s="5"/>
      <c r="L2110" s="15"/>
      <c r="M2110" s="206">
        <v>15.52731473840568</v>
      </c>
      <c r="N2110" s="73"/>
      <c r="O2110" s="197">
        <f>(M2110+M2110*N2110)*$Y$3*(1-$Y$2/100)</f>
        <v>658.35814490840085</v>
      </c>
      <c r="P2110" s="174">
        <v>1.35</v>
      </c>
      <c r="Q2110" s="174">
        <f>M2110*0.8*P2110</f>
        <v>16.769499917478139</v>
      </c>
      <c r="R2110" s="173">
        <f t="shared" si="552"/>
        <v>888.78349562634139</v>
      </c>
      <c r="S2110" s="173">
        <f>R2110-O2110</f>
        <v>230.42535071794055</v>
      </c>
      <c r="T2110" s="111"/>
      <c r="U2110" s="32">
        <f>O2110*T2110</f>
        <v>0</v>
      </c>
      <c r="V2110" s="280">
        <v>15</v>
      </c>
      <c r="W2110" s="137"/>
      <c r="X2110" s="215"/>
      <c r="Y2110" s="294"/>
      <c r="Z2110" s="151"/>
    </row>
    <row r="2111" spans="1:26" s="46" customFormat="1" ht="12.75" customHeight="1">
      <c r="A2111" s="309" t="s">
        <v>3673</v>
      </c>
      <c r="B2111" s="314"/>
      <c r="C2111" s="314"/>
      <c r="D2111" s="278">
        <v>5903933907611</v>
      </c>
      <c r="E2111" s="278">
        <v>5903933907611</v>
      </c>
      <c r="F2111" s="318">
        <v>6104630010</v>
      </c>
      <c r="G2111" s="91" t="s">
        <v>923</v>
      </c>
      <c r="H2111" s="28" t="s">
        <v>3680</v>
      </c>
      <c r="I2111" s="347" t="s">
        <v>3684</v>
      </c>
      <c r="J2111" s="104"/>
      <c r="K2111" s="5"/>
      <c r="L2111" s="15"/>
      <c r="M2111" s="206">
        <v>15.52731473840568</v>
      </c>
      <c r="N2111" s="73"/>
      <c r="O2111" s="197">
        <f>(M2111+M2111*N2111)*$Y$3*(1-$Y$2/100)</f>
        <v>658.35814490840085</v>
      </c>
      <c r="P2111" s="174">
        <v>1.35</v>
      </c>
      <c r="Q2111" s="174">
        <f>M2111*0.8*P2111</f>
        <v>16.769499917478139</v>
      </c>
      <c r="R2111" s="173">
        <f t="shared" si="552"/>
        <v>888.78349562634139</v>
      </c>
      <c r="S2111" s="173">
        <f>R2111-O2111</f>
        <v>230.42535071794055</v>
      </c>
      <c r="T2111" s="111"/>
      <c r="U2111" s="32">
        <f>O2111*T2111</f>
        <v>0</v>
      </c>
      <c r="V2111" s="280">
        <v>15</v>
      </c>
      <c r="W2111" s="137"/>
      <c r="X2111" s="215"/>
      <c r="Y2111" s="294"/>
      <c r="Z2111" s="151"/>
    </row>
    <row r="2112" spans="1:26" s="44" customFormat="1" ht="12.75" customHeight="1">
      <c r="A2112" s="309"/>
      <c r="B2112" s="310"/>
      <c r="C2112" s="310"/>
      <c r="D2112" s="311"/>
      <c r="E2112" s="309"/>
      <c r="F2112" s="318"/>
      <c r="G2112" s="166"/>
      <c r="H2112" s="166"/>
      <c r="I2112" s="354" t="s">
        <v>1392</v>
      </c>
      <c r="J2112" s="167"/>
      <c r="K2112" s="168"/>
      <c r="L2112" s="169"/>
      <c r="M2112" s="170"/>
      <c r="N2112" s="171"/>
      <c r="O2112" s="197"/>
      <c r="P2112" s="173"/>
      <c r="Q2112" s="174"/>
      <c r="R2112" s="173">
        <f t="shared" si="552"/>
        <v>0</v>
      </c>
      <c r="S2112" s="173"/>
      <c r="T2112" s="111"/>
      <c r="U2112" s="32">
        <f t="shared" si="554"/>
        <v>0</v>
      </c>
      <c r="V2112" s="280"/>
      <c r="W2112" s="137"/>
      <c r="X2112" s="230"/>
      <c r="Y2112" s="294"/>
      <c r="Z2112" s="186"/>
    </row>
    <row r="2113" spans="1:26" ht="12.75" customHeight="1">
      <c r="A2113" s="309" t="s">
        <v>3012</v>
      </c>
      <c r="B2113" s="310"/>
      <c r="C2113" s="310">
        <v>623921</v>
      </c>
      <c r="D2113" s="311">
        <v>733739001061</v>
      </c>
      <c r="E2113" s="351">
        <v>733739001061</v>
      </c>
      <c r="F2113" s="318">
        <v>2106909200</v>
      </c>
      <c r="G2113" s="147" t="s">
        <v>1392</v>
      </c>
      <c r="H2113" s="28" t="s">
        <v>241</v>
      </c>
      <c r="I2113" s="245" t="s">
        <v>1394</v>
      </c>
      <c r="J2113" s="152" t="s">
        <v>1393</v>
      </c>
      <c r="K2113" s="147"/>
      <c r="L2113" s="121"/>
      <c r="M2113" s="206">
        <v>16.36121212121212</v>
      </c>
      <c r="N2113" s="73"/>
      <c r="O2113" s="197">
        <f t="shared" ref="O2113:O2117" si="559">(M2113+M2113*N2113)*$Y$3*(1-$Y$2/100)</f>
        <v>693.71539393939383</v>
      </c>
      <c r="P2113" s="174">
        <v>1.3</v>
      </c>
      <c r="Q2113" s="174">
        <f>M2113*0.8*P2113</f>
        <v>17.015660606060607</v>
      </c>
      <c r="R2113" s="173">
        <f t="shared" si="552"/>
        <v>901.83001212121212</v>
      </c>
      <c r="S2113" s="173">
        <f>R2113-O2113</f>
        <v>208.11461818181829</v>
      </c>
      <c r="T2113" s="172"/>
      <c r="U2113" s="32">
        <f t="shared" si="554"/>
        <v>0</v>
      </c>
      <c r="V2113" s="280">
        <v>1</v>
      </c>
      <c r="W2113" s="133" t="s">
        <v>249</v>
      </c>
      <c r="X2113" s="217"/>
      <c r="Y2113" s="294">
        <v>47088</v>
      </c>
      <c r="Z2113" s="182"/>
    </row>
    <row r="2114" spans="1:26" ht="12.75" customHeight="1">
      <c r="A2114" s="309" t="s">
        <v>3013</v>
      </c>
      <c r="B2114" s="310"/>
      <c r="C2114" s="310">
        <v>683629</v>
      </c>
      <c r="D2114" s="311">
        <v>733739035561</v>
      </c>
      <c r="E2114" s="351">
        <v>733739035561</v>
      </c>
      <c r="F2114" s="318">
        <v>2106909200</v>
      </c>
      <c r="G2114" s="147" t="s">
        <v>1392</v>
      </c>
      <c r="H2114" s="28" t="s">
        <v>241</v>
      </c>
      <c r="I2114" s="245" t="s">
        <v>1398</v>
      </c>
      <c r="J2114" s="152" t="s">
        <v>1396</v>
      </c>
      <c r="K2114" s="147"/>
      <c r="L2114" s="121"/>
      <c r="M2114" s="206">
        <v>11.26121212121212</v>
      </c>
      <c r="N2114" s="73"/>
      <c r="O2114" s="197">
        <f t="shared" si="559"/>
        <v>477.47539393939388</v>
      </c>
      <c r="P2114" s="174">
        <v>1.4</v>
      </c>
      <c r="Q2114" s="174">
        <f t="shared" ref="Q2114:Q2117" si="560">M2114*0.8*P2114</f>
        <v>12.612557575757574</v>
      </c>
      <c r="R2114" s="173">
        <f t="shared" si="552"/>
        <v>668.46555151515145</v>
      </c>
      <c r="S2114" s="173">
        <f t="shared" ref="S2114:S2117" si="561">R2114-O2114</f>
        <v>190.99015757575756</v>
      </c>
      <c r="T2114" s="172"/>
      <c r="U2114" s="32">
        <f t="shared" si="554"/>
        <v>0</v>
      </c>
      <c r="V2114" s="280">
        <v>2</v>
      </c>
      <c r="W2114" s="133" t="s">
        <v>249</v>
      </c>
      <c r="X2114" s="217"/>
      <c r="Y2114" s="294">
        <v>46753</v>
      </c>
      <c r="Z2114" s="182"/>
    </row>
    <row r="2115" spans="1:26" ht="12.75" customHeight="1">
      <c r="A2115" s="309" t="s">
        <v>3014</v>
      </c>
      <c r="B2115" s="310"/>
      <c r="C2115" s="310">
        <v>715910</v>
      </c>
      <c r="D2115" s="311">
        <v>733739014481</v>
      </c>
      <c r="E2115" s="351">
        <v>733739014481</v>
      </c>
      <c r="F2115" s="318">
        <v>2106909200</v>
      </c>
      <c r="G2115" s="147" t="s">
        <v>1392</v>
      </c>
      <c r="H2115" s="28" t="s">
        <v>241</v>
      </c>
      <c r="I2115" s="245" t="s">
        <v>1399</v>
      </c>
      <c r="J2115" s="152" t="s">
        <v>1396</v>
      </c>
      <c r="K2115" s="147"/>
      <c r="L2115" s="121"/>
      <c r="M2115" s="206">
        <v>8.9945454545454542</v>
      </c>
      <c r="N2115" s="73"/>
      <c r="O2115" s="197">
        <f t="shared" si="559"/>
        <v>381.36872727272726</v>
      </c>
      <c r="P2115" s="174">
        <v>1.5</v>
      </c>
      <c r="Q2115" s="174">
        <f t="shared" si="560"/>
        <v>10.793454545454546</v>
      </c>
      <c r="R2115" s="173">
        <f t="shared" si="552"/>
        <v>572.053090909091</v>
      </c>
      <c r="S2115" s="173">
        <f t="shared" si="561"/>
        <v>190.68436363636374</v>
      </c>
      <c r="T2115" s="172"/>
      <c r="U2115" s="32">
        <f t="shared" si="554"/>
        <v>0</v>
      </c>
      <c r="V2115" s="280" t="s">
        <v>4119</v>
      </c>
      <c r="W2115" s="134" t="s">
        <v>250</v>
      </c>
      <c r="X2115" s="217"/>
      <c r="Y2115" s="294">
        <v>46844</v>
      </c>
      <c r="Z2115" s="182"/>
    </row>
    <row r="2116" spans="1:26" ht="12.75" customHeight="1">
      <c r="A2116" s="309" t="s">
        <v>3015</v>
      </c>
      <c r="B2116" s="310"/>
      <c r="C2116" s="310">
        <v>843626</v>
      </c>
      <c r="D2116" s="311">
        <v>733739059789</v>
      </c>
      <c r="E2116" s="351">
        <v>733739059789</v>
      </c>
      <c r="F2116" s="318">
        <v>2106909200</v>
      </c>
      <c r="G2116" s="147" t="s">
        <v>1392</v>
      </c>
      <c r="H2116" s="28" t="s">
        <v>241</v>
      </c>
      <c r="I2116" s="245" t="s">
        <v>1400</v>
      </c>
      <c r="J2116" s="152" t="s">
        <v>1397</v>
      </c>
      <c r="K2116" s="147"/>
      <c r="L2116" s="121"/>
      <c r="M2116" s="206">
        <v>19.441818181818185</v>
      </c>
      <c r="N2116" s="73"/>
      <c r="O2116" s="197">
        <f t="shared" si="559"/>
        <v>824.33309090909097</v>
      </c>
      <c r="P2116" s="174">
        <v>1.3</v>
      </c>
      <c r="Q2116" s="174">
        <f t="shared" si="560"/>
        <v>20.219490909090915</v>
      </c>
      <c r="R2116" s="173">
        <f t="shared" si="552"/>
        <v>1071.6330181818184</v>
      </c>
      <c r="S2116" s="173">
        <f t="shared" si="561"/>
        <v>247.29992727272747</v>
      </c>
      <c r="T2116" s="172"/>
      <c r="U2116" s="32">
        <f t="shared" si="554"/>
        <v>0</v>
      </c>
      <c r="V2116" s="280">
        <v>9</v>
      </c>
      <c r="W2116" s="133" t="s">
        <v>249</v>
      </c>
      <c r="X2116" s="217"/>
      <c r="Y2116" s="294">
        <v>46388</v>
      </c>
      <c r="Z2116" s="182"/>
    </row>
    <row r="2117" spans="1:26" ht="12.75" customHeight="1">
      <c r="A2117" s="309" t="s">
        <v>3016</v>
      </c>
      <c r="B2117" s="310"/>
      <c r="C2117" s="310">
        <v>643999</v>
      </c>
      <c r="D2117" s="311">
        <v>733739047533</v>
      </c>
      <c r="E2117" s="351">
        <v>733739047533</v>
      </c>
      <c r="F2117" s="318">
        <v>2106909200</v>
      </c>
      <c r="G2117" s="147" t="s">
        <v>1392</v>
      </c>
      <c r="H2117" s="28" t="s">
        <v>241</v>
      </c>
      <c r="I2117" s="245" t="s">
        <v>1401</v>
      </c>
      <c r="J2117" s="152" t="s">
        <v>1395</v>
      </c>
      <c r="K2117" s="147"/>
      <c r="L2117" s="121"/>
      <c r="M2117" s="206">
        <v>22.810909090909085</v>
      </c>
      <c r="N2117" s="73"/>
      <c r="O2117" s="197">
        <f t="shared" si="559"/>
        <v>967.18254545454533</v>
      </c>
      <c r="P2117" s="174">
        <v>1.25</v>
      </c>
      <c r="Q2117" s="174">
        <f t="shared" si="560"/>
        <v>22.810909090909085</v>
      </c>
      <c r="R2117" s="173">
        <f t="shared" si="552"/>
        <v>1208.9781818181816</v>
      </c>
      <c r="S2117" s="173">
        <f t="shared" si="561"/>
        <v>241.79563636363628</v>
      </c>
      <c r="T2117" s="172"/>
      <c r="U2117" s="32">
        <f t="shared" si="554"/>
        <v>0</v>
      </c>
      <c r="V2117" s="280" t="s">
        <v>4119</v>
      </c>
      <c r="W2117" s="134" t="s">
        <v>250</v>
      </c>
      <c r="X2117" s="217"/>
      <c r="Y2117" s="294">
        <v>46813</v>
      </c>
      <c r="Z2117" s="182"/>
    </row>
    <row r="2118" spans="1:26" s="42" customFormat="1" ht="12.75" customHeight="1">
      <c r="A2118" s="309"/>
      <c r="B2118" s="314"/>
      <c r="C2118" s="314"/>
      <c r="D2118" s="311"/>
      <c r="E2118" s="309"/>
      <c r="F2118" s="309"/>
      <c r="G2118" s="330"/>
      <c r="H2118" s="114"/>
      <c r="I2118" s="330" t="s">
        <v>3794</v>
      </c>
      <c r="J2118" s="331" t="s">
        <v>3795</v>
      </c>
      <c r="K2118" s="332"/>
      <c r="L2118" s="242"/>
      <c r="M2118" s="120"/>
      <c r="N2118" s="120"/>
      <c r="O2118" s="197"/>
      <c r="P2118" s="173"/>
      <c r="Q2118" s="174"/>
      <c r="R2118" s="173"/>
      <c r="S2118" s="173"/>
      <c r="T2118" s="111"/>
      <c r="U2118" s="32">
        <f t="shared" ref="U2118:U2166" si="562">O2118*T2118</f>
        <v>0</v>
      </c>
      <c r="V2118" s="280"/>
      <c r="W2118" s="137"/>
      <c r="X2118" s="229"/>
      <c r="Y2118" s="202"/>
      <c r="Z2118" s="184"/>
    </row>
    <row r="2119" spans="1:26" s="46" customFormat="1" ht="12.75" customHeight="1">
      <c r="A2119" s="309" t="s">
        <v>3789</v>
      </c>
      <c r="B2119" s="314">
        <v>81323973</v>
      </c>
      <c r="C2119" s="314">
        <v>1807033</v>
      </c>
      <c r="D2119" s="272">
        <v>4820274801358</v>
      </c>
      <c r="E2119" s="272">
        <v>4820274801358</v>
      </c>
      <c r="F2119" s="318">
        <v>2106909200</v>
      </c>
      <c r="G2119" s="91" t="s">
        <v>3794</v>
      </c>
      <c r="H2119" s="8" t="s">
        <v>3094</v>
      </c>
      <c r="I2119" s="285" t="s">
        <v>3796</v>
      </c>
      <c r="J2119" s="288" t="s">
        <v>3801</v>
      </c>
      <c r="K2119" s="288" t="s">
        <v>3804</v>
      </c>
      <c r="L2119" s="15"/>
      <c r="M2119" s="207">
        <v>323.75</v>
      </c>
      <c r="N2119" s="73"/>
      <c r="O2119" s="197">
        <f t="shared" ref="O2119:O2127" si="563">(M2119+M2119*N2119)*(1-$Y$2/100)</f>
        <v>259</v>
      </c>
      <c r="P2119" s="174"/>
      <c r="Q2119" s="174"/>
      <c r="R2119" s="173">
        <v>370</v>
      </c>
      <c r="S2119" s="173">
        <f t="shared" ref="S2119:S2127" si="564">R2119-O2119</f>
        <v>111</v>
      </c>
      <c r="T2119" s="111"/>
      <c r="U2119" s="32">
        <f t="shared" si="562"/>
        <v>0</v>
      </c>
      <c r="V2119" s="280" t="s">
        <v>4119</v>
      </c>
      <c r="W2119" s="137"/>
      <c r="X2119" s="215"/>
      <c r="Y2119" s="20">
        <v>46905</v>
      </c>
      <c r="Z2119" s="151"/>
    </row>
    <row r="2120" spans="1:26" s="46" customFormat="1" ht="12.75" customHeight="1">
      <c r="A2120" s="309" t="s">
        <v>3790</v>
      </c>
      <c r="B2120" s="314">
        <v>81323974</v>
      </c>
      <c r="C2120" s="314">
        <v>1807034</v>
      </c>
      <c r="D2120" s="272">
        <v>4820274801020</v>
      </c>
      <c r="E2120" s="272">
        <v>4820274801020</v>
      </c>
      <c r="F2120" s="318">
        <v>2106909200</v>
      </c>
      <c r="G2120" s="91" t="s">
        <v>3794</v>
      </c>
      <c r="H2120" s="8" t="s">
        <v>3094</v>
      </c>
      <c r="I2120" s="285" t="s">
        <v>3797</v>
      </c>
      <c r="J2120" s="288" t="s">
        <v>3802</v>
      </c>
      <c r="K2120" s="288" t="s">
        <v>3804</v>
      </c>
      <c r="L2120" s="15"/>
      <c r="M2120" s="207">
        <v>837.5</v>
      </c>
      <c r="N2120" s="73"/>
      <c r="O2120" s="197">
        <f t="shared" si="563"/>
        <v>670</v>
      </c>
      <c r="P2120" s="174"/>
      <c r="Q2120" s="174"/>
      <c r="R2120" s="173">
        <v>960</v>
      </c>
      <c r="S2120" s="173">
        <f t="shared" si="564"/>
        <v>290</v>
      </c>
      <c r="T2120" s="111"/>
      <c r="U2120" s="32">
        <f t="shared" si="562"/>
        <v>0</v>
      </c>
      <c r="V2120" s="280" t="s">
        <v>4119</v>
      </c>
      <c r="W2120" s="137"/>
      <c r="X2120" s="215"/>
      <c r="Y2120" s="20">
        <v>46906</v>
      </c>
      <c r="Z2120" s="151"/>
    </row>
    <row r="2121" spans="1:26" s="46" customFormat="1" ht="12.75" customHeight="1">
      <c r="A2121" s="309" t="s">
        <v>4030</v>
      </c>
      <c r="B2121" s="314"/>
      <c r="C2121" s="314"/>
      <c r="D2121" s="272">
        <v>4820274801761</v>
      </c>
      <c r="E2121" s="272">
        <v>4820274801761</v>
      </c>
      <c r="F2121" s="318">
        <v>2106909200</v>
      </c>
      <c r="G2121" s="91" t="s">
        <v>3794</v>
      </c>
      <c r="H2121" s="8" t="s">
        <v>3094</v>
      </c>
      <c r="I2121" s="285" t="s">
        <v>4023</v>
      </c>
      <c r="J2121" s="288" t="s">
        <v>3801</v>
      </c>
      <c r="K2121" s="288" t="s">
        <v>4027</v>
      </c>
      <c r="L2121" s="15"/>
      <c r="M2121" s="207">
        <v>323.75</v>
      </c>
      <c r="N2121" s="73"/>
      <c r="O2121" s="197">
        <f t="shared" ref="O2121:O2124" si="565">(M2121+M2121*N2121)*(1-$Y$2/100)</f>
        <v>259</v>
      </c>
      <c r="P2121" s="174"/>
      <c r="Q2121" s="174"/>
      <c r="R2121" s="173">
        <v>370</v>
      </c>
      <c r="S2121" s="173"/>
      <c r="T2121" s="111"/>
      <c r="U2121" s="32">
        <f t="shared" si="562"/>
        <v>0</v>
      </c>
      <c r="V2121" s="280" t="s">
        <v>4119</v>
      </c>
      <c r="W2121" s="137"/>
      <c r="X2121" s="215"/>
      <c r="Y2121" s="20">
        <v>46907</v>
      </c>
      <c r="Z2121" s="151"/>
    </row>
    <row r="2122" spans="1:26" s="46" customFormat="1" ht="12.75" customHeight="1">
      <c r="A2122" s="309" t="s">
        <v>4031</v>
      </c>
      <c r="B2122" s="314"/>
      <c r="C2122" s="314"/>
      <c r="D2122" s="272">
        <v>4820274801778</v>
      </c>
      <c r="E2122" s="272">
        <v>4820274801778</v>
      </c>
      <c r="F2122" s="318">
        <v>2106909200</v>
      </c>
      <c r="G2122" s="91" t="s">
        <v>3794</v>
      </c>
      <c r="H2122" s="8" t="s">
        <v>3094</v>
      </c>
      <c r="I2122" s="285" t="s">
        <v>4024</v>
      </c>
      <c r="J2122" s="288" t="s">
        <v>3802</v>
      </c>
      <c r="K2122" s="288" t="s">
        <v>4027</v>
      </c>
      <c r="L2122" s="15"/>
      <c r="M2122" s="207">
        <v>837.5</v>
      </c>
      <c r="N2122" s="73"/>
      <c r="O2122" s="197">
        <f t="shared" si="565"/>
        <v>670</v>
      </c>
      <c r="P2122" s="174"/>
      <c r="Q2122" s="174"/>
      <c r="R2122" s="173">
        <v>960</v>
      </c>
      <c r="S2122" s="173"/>
      <c r="T2122" s="111"/>
      <c r="U2122" s="32">
        <f t="shared" si="562"/>
        <v>0</v>
      </c>
      <c r="V2122" s="280" t="s">
        <v>4119</v>
      </c>
      <c r="W2122" s="137"/>
      <c r="X2122" s="215"/>
      <c r="Y2122" s="20">
        <v>46908</v>
      </c>
      <c r="Z2122" s="151"/>
    </row>
    <row r="2123" spans="1:26" s="46" customFormat="1" ht="12.75" customHeight="1">
      <c r="A2123" s="309" t="s">
        <v>4032</v>
      </c>
      <c r="B2123" s="314"/>
      <c r="C2123" s="314"/>
      <c r="D2123" s="272">
        <v>4820274801730</v>
      </c>
      <c r="E2123" s="272">
        <v>4820274801730</v>
      </c>
      <c r="F2123" s="318">
        <v>2106909200</v>
      </c>
      <c r="G2123" s="91" t="s">
        <v>3794</v>
      </c>
      <c r="H2123" s="8" t="s">
        <v>3094</v>
      </c>
      <c r="I2123" s="285" t="s">
        <v>4025</v>
      </c>
      <c r="J2123" s="288" t="s">
        <v>3801</v>
      </c>
      <c r="K2123" s="288" t="s">
        <v>4028</v>
      </c>
      <c r="L2123" s="15"/>
      <c r="M2123" s="207">
        <v>323.75</v>
      </c>
      <c r="N2123" s="73"/>
      <c r="O2123" s="197">
        <f t="shared" si="565"/>
        <v>259</v>
      </c>
      <c r="P2123" s="174"/>
      <c r="Q2123" s="174"/>
      <c r="R2123" s="173">
        <v>370</v>
      </c>
      <c r="S2123" s="173"/>
      <c r="T2123" s="111"/>
      <c r="U2123" s="32">
        <f t="shared" si="562"/>
        <v>0</v>
      </c>
      <c r="V2123" s="280" t="s">
        <v>4119</v>
      </c>
      <c r="W2123" s="137"/>
      <c r="X2123" s="215"/>
      <c r="Y2123" s="20">
        <v>46909</v>
      </c>
      <c r="Z2123" s="151"/>
    </row>
    <row r="2124" spans="1:26" s="46" customFormat="1" ht="12.75" customHeight="1">
      <c r="A2124" s="309" t="s">
        <v>4033</v>
      </c>
      <c r="B2124" s="310"/>
      <c r="C2124" s="314"/>
      <c r="D2124" s="272">
        <v>4820274801747</v>
      </c>
      <c r="E2124" s="272">
        <v>4820274801747</v>
      </c>
      <c r="F2124" s="318">
        <v>2106909200</v>
      </c>
      <c r="G2124" s="91" t="s">
        <v>3794</v>
      </c>
      <c r="H2124" s="8" t="s">
        <v>3094</v>
      </c>
      <c r="I2124" s="285" t="s">
        <v>4026</v>
      </c>
      <c r="J2124" s="288" t="s">
        <v>3802</v>
      </c>
      <c r="K2124" s="288" t="s">
        <v>4028</v>
      </c>
      <c r="L2124" s="15"/>
      <c r="M2124" s="207">
        <v>837.5</v>
      </c>
      <c r="N2124" s="73"/>
      <c r="O2124" s="197">
        <f t="shared" si="565"/>
        <v>670</v>
      </c>
      <c r="P2124" s="174"/>
      <c r="Q2124" s="174"/>
      <c r="R2124" s="173">
        <v>960</v>
      </c>
      <c r="S2124" s="173"/>
      <c r="T2124" s="111"/>
      <c r="U2124" s="32">
        <f t="shared" si="562"/>
        <v>0</v>
      </c>
      <c r="V2124" s="280" t="s">
        <v>4119</v>
      </c>
      <c r="W2124" s="137"/>
      <c r="X2124" s="215"/>
      <c r="Y2124" s="20">
        <v>46910</v>
      </c>
      <c r="Z2124" s="151"/>
    </row>
    <row r="2125" spans="1:26" s="46" customFormat="1" ht="12.75" customHeight="1">
      <c r="A2125" s="309" t="s">
        <v>3791</v>
      </c>
      <c r="B2125" s="310">
        <v>81323975</v>
      </c>
      <c r="C2125" s="314">
        <v>1807035</v>
      </c>
      <c r="D2125" s="272">
        <v>4820274801341</v>
      </c>
      <c r="E2125" s="272">
        <v>4820274801341</v>
      </c>
      <c r="F2125" s="318">
        <v>2106909200</v>
      </c>
      <c r="G2125" s="91" t="s">
        <v>3794</v>
      </c>
      <c r="H2125" s="8" t="s">
        <v>3094</v>
      </c>
      <c r="I2125" s="285" t="s">
        <v>3798</v>
      </c>
      <c r="J2125" s="288" t="s">
        <v>3801</v>
      </c>
      <c r="K2125" s="288" t="s">
        <v>3805</v>
      </c>
      <c r="L2125" s="15"/>
      <c r="M2125" s="207">
        <v>323.75</v>
      </c>
      <c r="N2125" s="73"/>
      <c r="O2125" s="197">
        <f t="shared" si="563"/>
        <v>259</v>
      </c>
      <c r="P2125" s="174"/>
      <c r="Q2125" s="174"/>
      <c r="R2125" s="173">
        <v>370</v>
      </c>
      <c r="S2125" s="173">
        <f t="shared" si="564"/>
        <v>111</v>
      </c>
      <c r="T2125" s="111"/>
      <c r="U2125" s="32">
        <f t="shared" si="562"/>
        <v>0</v>
      </c>
      <c r="V2125" s="280" t="s">
        <v>4119</v>
      </c>
      <c r="W2125" s="137"/>
      <c r="X2125" s="215"/>
      <c r="Y2125" s="20">
        <v>46571</v>
      </c>
      <c r="Z2125" s="368" t="s">
        <v>4029</v>
      </c>
    </row>
    <row r="2126" spans="1:26" s="46" customFormat="1" ht="12.75" customHeight="1">
      <c r="A2126" s="309" t="s">
        <v>3792</v>
      </c>
      <c r="B2126" s="310">
        <v>81323976</v>
      </c>
      <c r="C2126" s="314">
        <v>1807036</v>
      </c>
      <c r="D2126" s="272">
        <v>4820274801037</v>
      </c>
      <c r="E2126" s="272">
        <v>4820274801037</v>
      </c>
      <c r="F2126" s="318">
        <v>2106909200</v>
      </c>
      <c r="G2126" s="91" t="s">
        <v>3794</v>
      </c>
      <c r="H2126" s="8" t="s">
        <v>3094</v>
      </c>
      <c r="I2126" s="285" t="s">
        <v>3799</v>
      </c>
      <c r="J2126" s="288" t="s">
        <v>3802</v>
      </c>
      <c r="K2126" s="288" t="s">
        <v>3805</v>
      </c>
      <c r="L2126" s="15"/>
      <c r="M2126" s="207">
        <v>837.5</v>
      </c>
      <c r="N2126" s="73"/>
      <c r="O2126" s="197">
        <f t="shared" si="563"/>
        <v>670</v>
      </c>
      <c r="P2126" s="174"/>
      <c r="Q2126" s="174"/>
      <c r="R2126" s="173">
        <v>960</v>
      </c>
      <c r="S2126" s="173">
        <f t="shared" si="564"/>
        <v>290</v>
      </c>
      <c r="T2126" s="111"/>
      <c r="U2126" s="32">
        <f t="shared" si="562"/>
        <v>0</v>
      </c>
      <c r="V2126" s="280" t="s">
        <v>4119</v>
      </c>
      <c r="W2126" s="137"/>
      <c r="X2126" s="215"/>
      <c r="Y2126" s="20">
        <v>46874</v>
      </c>
      <c r="Z2126" s="151"/>
    </row>
    <row r="2127" spans="1:26" s="46" customFormat="1" ht="12.75" customHeight="1">
      <c r="A2127" s="309" t="s">
        <v>3793</v>
      </c>
      <c r="B2127" s="310">
        <v>81323977</v>
      </c>
      <c r="C2127" s="314"/>
      <c r="D2127" s="272">
        <v>4820274801044</v>
      </c>
      <c r="E2127" s="272">
        <v>4820274801044</v>
      </c>
      <c r="F2127" s="318">
        <v>2106909200</v>
      </c>
      <c r="G2127" s="91" t="s">
        <v>3794</v>
      </c>
      <c r="H2127" s="8" t="s">
        <v>3094</v>
      </c>
      <c r="I2127" s="285" t="s">
        <v>3800</v>
      </c>
      <c r="J2127" s="288" t="s">
        <v>3803</v>
      </c>
      <c r="K2127" s="288" t="s">
        <v>3805</v>
      </c>
      <c r="L2127" s="15"/>
      <c r="M2127" s="207">
        <v>3375</v>
      </c>
      <c r="N2127" s="73"/>
      <c r="O2127" s="197">
        <f t="shared" si="563"/>
        <v>2700</v>
      </c>
      <c r="P2127" s="174"/>
      <c r="Q2127" s="174"/>
      <c r="R2127" s="173">
        <v>3850</v>
      </c>
      <c r="S2127" s="173">
        <f t="shared" si="564"/>
        <v>1150</v>
      </c>
      <c r="T2127" s="111"/>
      <c r="U2127" s="32">
        <f t="shared" si="562"/>
        <v>0</v>
      </c>
      <c r="V2127" s="280" t="s">
        <v>4119</v>
      </c>
      <c r="W2127" s="137"/>
      <c r="X2127" s="215"/>
      <c r="Y2127" s="20">
        <v>46573</v>
      </c>
      <c r="Z2127" s="151"/>
    </row>
    <row r="2128" spans="1:26" s="44" customFormat="1" ht="12.75" customHeight="1">
      <c r="A2128" s="309"/>
      <c r="B2128" s="310"/>
      <c r="C2128" s="310"/>
      <c r="D2128" s="311"/>
      <c r="E2128" s="309"/>
      <c r="F2128" s="318"/>
      <c r="G2128" s="166"/>
      <c r="H2128" s="166"/>
      <c r="I2128" s="354" t="s">
        <v>389</v>
      </c>
      <c r="J2128" s="167"/>
      <c r="K2128" s="168"/>
      <c r="L2128" s="169"/>
      <c r="M2128" s="170"/>
      <c r="N2128" s="171"/>
      <c r="O2128" s="197"/>
      <c r="P2128" s="173"/>
      <c r="Q2128" s="174"/>
      <c r="R2128" s="173"/>
      <c r="S2128" s="173"/>
      <c r="T2128" s="111"/>
      <c r="U2128" s="32">
        <f t="shared" si="562"/>
        <v>0</v>
      </c>
      <c r="V2128" s="280"/>
      <c r="W2128" s="137"/>
      <c r="X2128" s="230"/>
      <c r="Y2128" s="294"/>
      <c r="Z2128" s="186"/>
    </row>
    <row r="2129" spans="1:26" ht="12.75" customHeight="1">
      <c r="A2129" s="309" t="s">
        <v>3024</v>
      </c>
      <c r="B2129" s="310"/>
      <c r="C2129" s="310"/>
      <c r="D2129" s="311"/>
      <c r="E2129" s="309"/>
      <c r="F2129" s="318"/>
      <c r="G2129" s="147" t="s">
        <v>382</v>
      </c>
      <c r="H2129" s="28" t="s">
        <v>239</v>
      </c>
      <c r="I2129" s="243" t="s">
        <v>383</v>
      </c>
      <c r="J2129" s="105" t="s">
        <v>594</v>
      </c>
      <c r="K2129" s="5" t="s">
        <v>216</v>
      </c>
      <c r="L2129" s="121"/>
      <c r="M2129" s="207">
        <v>1450</v>
      </c>
      <c r="N2129" s="27"/>
      <c r="O2129" s="197">
        <f>(M2129+M2129*N2129)*(1-$Y$2/100)</f>
        <v>1160</v>
      </c>
      <c r="P2129" s="173"/>
      <c r="Q2129" s="194"/>
      <c r="R2129" s="173">
        <f>M2129</f>
        <v>1450</v>
      </c>
      <c r="S2129" s="173">
        <f t="shared" ref="S2129:S2145" si="566">R2129-O2129</f>
        <v>290</v>
      </c>
      <c r="T2129" s="172"/>
      <c r="U2129" s="32">
        <f t="shared" si="562"/>
        <v>0</v>
      </c>
      <c r="V2129" s="280"/>
      <c r="W2129" s="134" t="s">
        <v>250</v>
      </c>
      <c r="X2129" s="217"/>
      <c r="Y2129" s="20"/>
      <c r="Z2129" s="182"/>
    </row>
    <row r="2130" spans="1:26" ht="12.75" customHeight="1">
      <c r="A2130" s="309" t="s">
        <v>3025</v>
      </c>
      <c r="B2130" s="310"/>
      <c r="C2130" s="310"/>
      <c r="D2130" s="311"/>
      <c r="E2130" s="309"/>
      <c r="F2130" s="318"/>
      <c r="G2130" s="147" t="s">
        <v>382</v>
      </c>
      <c r="H2130" s="28" t="s">
        <v>239</v>
      </c>
      <c r="I2130" s="243" t="s">
        <v>383</v>
      </c>
      <c r="J2130" s="105" t="s">
        <v>594</v>
      </c>
      <c r="K2130" s="5" t="s">
        <v>219</v>
      </c>
      <c r="L2130" s="121"/>
      <c r="M2130" s="207">
        <v>1450</v>
      </c>
      <c r="N2130" s="73"/>
      <c r="O2130" s="197">
        <f t="shared" ref="O2130:O2145" si="567">(M2130+M2130*N2130)*(1-$Y$2/100)</f>
        <v>1160</v>
      </c>
      <c r="P2130" s="173"/>
      <c r="Q2130" s="194"/>
      <c r="R2130" s="173">
        <f t="shared" ref="R2130:R2145" si="568">M2130</f>
        <v>1450</v>
      </c>
      <c r="S2130" s="173">
        <f t="shared" si="566"/>
        <v>290</v>
      </c>
      <c r="T2130" s="172"/>
      <c r="U2130" s="32">
        <f t="shared" si="562"/>
        <v>0</v>
      </c>
      <c r="V2130" s="280"/>
      <c r="W2130" s="134" t="s">
        <v>250</v>
      </c>
      <c r="X2130" s="217"/>
      <c r="Y2130" s="294"/>
      <c r="Z2130" s="178"/>
    </row>
    <row r="2131" spans="1:26" ht="12.75" customHeight="1">
      <c r="A2131" s="309" t="s">
        <v>3026</v>
      </c>
      <c r="B2131" s="310"/>
      <c r="C2131" s="310"/>
      <c r="D2131" s="311"/>
      <c r="E2131" s="309"/>
      <c r="F2131" s="318"/>
      <c r="G2131" s="147" t="s">
        <v>382</v>
      </c>
      <c r="H2131" s="28" t="s">
        <v>239</v>
      </c>
      <c r="I2131" s="243" t="s">
        <v>383</v>
      </c>
      <c r="J2131" s="105" t="s">
        <v>594</v>
      </c>
      <c r="K2131" s="5" t="s">
        <v>217</v>
      </c>
      <c r="L2131" s="121"/>
      <c r="M2131" s="207">
        <v>1450</v>
      </c>
      <c r="N2131" s="73"/>
      <c r="O2131" s="197">
        <f t="shared" si="567"/>
        <v>1160</v>
      </c>
      <c r="P2131" s="173"/>
      <c r="Q2131" s="194"/>
      <c r="R2131" s="173">
        <f t="shared" si="568"/>
        <v>1450</v>
      </c>
      <c r="S2131" s="173">
        <f t="shared" si="566"/>
        <v>290</v>
      </c>
      <c r="T2131" s="172"/>
      <c r="U2131" s="32">
        <f t="shared" si="562"/>
        <v>0</v>
      </c>
      <c r="V2131" s="280"/>
      <c r="W2131" s="136" t="s">
        <v>251</v>
      </c>
      <c r="X2131" s="217"/>
      <c r="Y2131" s="294"/>
      <c r="Z2131" s="177"/>
    </row>
    <row r="2132" spans="1:26" ht="12.75" customHeight="1">
      <c r="A2132" s="309" t="s">
        <v>3027</v>
      </c>
      <c r="B2132" s="310"/>
      <c r="C2132" s="310"/>
      <c r="D2132" s="311"/>
      <c r="E2132" s="309"/>
      <c r="F2132" s="318"/>
      <c r="G2132" s="147" t="s">
        <v>382</v>
      </c>
      <c r="H2132" s="28" t="s">
        <v>239</v>
      </c>
      <c r="I2132" s="243" t="s">
        <v>383</v>
      </c>
      <c r="J2132" s="105" t="s">
        <v>594</v>
      </c>
      <c r="K2132" s="5" t="s">
        <v>218</v>
      </c>
      <c r="L2132" s="121"/>
      <c r="M2132" s="207">
        <v>1450</v>
      </c>
      <c r="N2132" s="73"/>
      <c r="O2132" s="197">
        <f t="shared" si="567"/>
        <v>1160</v>
      </c>
      <c r="P2132" s="173"/>
      <c r="Q2132" s="194"/>
      <c r="R2132" s="173">
        <f t="shared" si="568"/>
        <v>1450</v>
      </c>
      <c r="S2132" s="173">
        <f t="shared" si="566"/>
        <v>290</v>
      </c>
      <c r="T2132" s="172"/>
      <c r="U2132" s="32">
        <f t="shared" si="562"/>
        <v>0</v>
      </c>
      <c r="V2132" s="280"/>
      <c r="W2132" s="134" t="s">
        <v>250</v>
      </c>
      <c r="X2132" s="217"/>
      <c r="Y2132" s="294"/>
      <c r="Z2132" s="177"/>
    </row>
    <row r="2133" spans="1:26" ht="12.75" customHeight="1">
      <c r="A2133" s="309" t="s">
        <v>3028</v>
      </c>
      <c r="B2133" s="310"/>
      <c r="C2133" s="310"/>
      <c r="D2133" s="311"/>
      <c r="E2133" s="309"/>
      <c r="F2133" s="318"/>
      <c r="G2133" s="147" t="s">
        <v>382</v>
      </c>
      <c r="H2133" s="28" t="s">
        <v>239</v>
      </c>
      <c r="I2133" s="243" t="s">
        <v>383</v>
      </c>
      <c r="J2133" s="105" t="s">
        <v>594</v>
      </c>
      <c r="K2133" s="147" t="s">
        <v>384</v>
      </c>
      <c r="L2133" s="121"/>
      <c r="M2133" s="207">
        <v>1450</v>
      </c>
      <c r="N2133" s="289"/>
      <c r="O2133" s="197">
        <f t="shared" si="567"/>
        <v>1160</v>
      </c>
      <c r="P2133" s="173"/>
      <c r="Q2133" s="194"/>
      <c r="R2133" s="173">
        <f t="shared" si="568"/>
        <v>1450</v>
      </c>
      <c r="S2133" s="173">
        <f t="shared" si="566"/>
        <v>290</v>
      </c>
      <c r="T2133" s="172"/>
      <c r="U2133" s="32">
        <f t="shared" si="562"/>
        <v>0</v>
      </c>
      <c r="V2133" s="280"/>
      <c r="W2133" s="134" t="s">
        <v>250</v>
      </c>
      <c r="X2133" s="217"/>
      <c r="Y2133" s="20"/>
      <c r="Z2133" s="182"/>
    </row>
    <row r="2134" spans="1:26" ht="12.75" customHeight="1">
      <c r="A2134" s="309" t="s">
        <v>3029</v>
      </c>
      <c r="B2134" s="310"/>
      <c r="C2134" s="310"/>
      <c r="D2134" s="311"/>
      <c r="E2134" s="309"/>
      <c r="F2134" s="318"/>
      <c r="G2134" s="147" t="s">
        <v>382</v>
      </c>
      <c r="H2134" s="28" t="s">
        <v>239</v>
      </c>
      <c r="I2134" s="243" t="s">
        <v>383</v>
      </c>
      <c r="J2134" s="105" t="s">
        <v>594</v>
      </c>
      <c r="K2134" s="147" t="s">
        <v>385</v>
      </c>
      <c r="L2134" s="121"/>
      <c r="M2134" s="207">
        <v>1450</v>
      </c>
      <c r="N2134" s="27"/>
      <c r="O2134" s="197">
        <f t="shared" si="567"/>
        <v>1160</v>
      </c>
      <c r="P2134" s="173"/>
      <c r="Q2134" s="194"/>
      <c r="R2134" s="173">
        <f t="shared" si="568"/>
        <v>1450</v>
      </c>
      <c r="S2134" s="173">
        <f t="shared" si="566"/>
        <v>290</v>
      </c>
      <c r="T2134" s="172"/>
      <c r="U2134" s="32">
        <f t="shared" si="562"/>
        <v>0</v>
      </c>
      <c r="V2134" s="280"/>
      <c r="W2134" s="134" t="s">
        <v>250</v>
      </c>
      <c r="X2134" s="217"/>
      <c r="Y2134" s="20"/>
      <c r="Z2134" s="182"/>
    </row>
    <row r="2135" spans="1:26" ht="12.75" customHeight="1">
      <c r="A2135" s="309" t="s">
        <v>3030</v>
      </c>
      <c r="B2135" s="310"/>
      <c r="C2135" s="310"/>
      <c r="D2135" s="311"/>
      <c r="E2135" s="309"/>
      <c r="F2135" s="318"/>
      <c r="G2135" s="147" t="s">
        <v>382</v>
      </c>
      <c r="H2135" s="28" t="s">
        <v>239</v>
      </c>
      <c r="I2135" s="243" t="s">
        <v>383</v>
      </c>
      <c r="J2135" s="105" t="s">
        <v>594</v>
      </c>
      <c r="K2135" s="147" t="s">
        <v>919</v>
      </c>
      <c r="L2135" s="121"/>
      <c r="M2135" s="207">
        <v>1450</v>
      </c>
      <c r="N2135" s="73"/>
      <c r="O2135" s="197">
        <f t="shared" si="567"/>
        <v>1160</v>
      </c>
      <c r="P2135" s="173"/>
      <c r="Q2135" s="194"/>
      <c r="R2135" s="173">
        <f t="shared" si="568"/>
        <v>1450</v>
      </c>
      <c r="S2135" s="173">
        <f t="shared" si="566"/>
        <v>290</v>
      </c>
      <c r="T2135" s="172"/>
      <c r="U2135" s="32">
        <f t="shared" si="562"/>
        <v>0</v>
      </c>
      <c r="V2135" s="280"/>
      <c r="W2135" s="133" t="s">
        <v>249</v>
      </c>
      <c r="X2135" s="217"/>
      <c r="Y2135" s="294"/>
      <c r="Z2135" s="182"/>
    </row>
    <row r="2136" spans="1:26" ht="12.75" customHeight="1">
      <c r="A2136" s="309" t="s">
        <v>3031</v>
      </c>
      <c r="B2136" s="310"/>
      <c r="C2136" s="310"/>
      <c r="D2136" s="311"/>
      <c r="E2136" s="309"/>
      <c r="F2136" s="318"/>
      <c r="G2136" s="147" t="s">
        <v>382</v>
      </c>
      <c r="H2136" s="28" t="s">
        <v>239</v>
      </c>
      <c r="I2136" s="243" t="s">
        <v>383</v>
      </c>
      <c r="J2136" s="105" t="s">
        <v>594</v>
      </c>
      <c r="K2136" s="5" t="s">
        <v>386</v>
      </c>
      <c r="L2136" s="121"/>
      <c r="M2136" s="207">
        <v>1450</v>
      </c>
      <c r="N2136" s="73"/>
      <c r="O2136" s="197">
        <f t="shared" si="567"/>
        <v>1160</v>
      </c>
      <c r="P2136" s="173"/>
      <c r="Q2136" s="194"/>
      <c r="R2136" s="173">
        <f t="shared" si="568"/>
        <v>1450</v>
      </c>
      <c r="S2136" s="173">
        <f t="shared" si="566"/>
        <v>290</v>
      </c>
      <c r="T2136" s="172"/>
      <c r="U2136" s="32">
        <f t="shared" si="562"/>
        <v>0</v>
      </c>
      <c r="V2136" s="280"/>
      <c r="W2136" s="134" t="s">
        <v>250</v>
      </c>
      <c r="X2136" s="217"/>
      <c r="Y2136" s="294"/>
      <c r="Z2136" s="177"/>
    </row>
    <row r="2137" spans="1:26" ht="12.75" customHeight="1">
      <c r="A2137" s="309" t="s">
        <v>3032</v>
      </c>
      <c r="B2137" s="310"/>
      <c r="C2137" s="310"/>
      <c r="D2137" s="311"/>
      <c r="E2137" s="309"/>
      <c r="F2137" s="318"/>
      <c r="G2137" s="147" t="s">
        <v>382</v>
      </c>
      <c r="H2137" s="28" t="s">
        <v>239</v>
      </c>
      <c r="I2137" s="243" t="s">
        <v>387</v>
      </c>
      <c r="J2137" s="105" t="s">
        <v>646</v>
      </c>
      <c r="K2137" s="5" t="s">
        <v>216</v>
      </c>
      <c r="L2137" s="121"/>
      <c r="M2137" s="207">
        <v>1087.5</v>
      </c>
      <c r="N2137" s="289"/>
      <c r="O2137" s="197">
        <f t="shared" si="567"/>
        <v>870</v>
      </c>
      <c r="P2137" s="173"/>
      <c r="Q2137" s="194"/>
      <c r="R2137" s="173">
        <f t="shared" si="568"/>
        <v>1087.5</v>
      </c>
      <c r="S2137" s="173">
        <f t="shared" si="566"/>
        <v>217.5</v>
      </c>
      <c r="T2137" s="172"/>
      <c r="U2137" s="32">
        <f t="shared" si="562"/>
        <v>0</v>
      </c>
      <c r="V2137" s="280"/>
      <c r="W2137" s="133" t="s">
        <v>249</v>
      </c>
      <c r="X2137" s="217"/>
      <c r="Y2137" s="20"/>
      <c r="Z2137" s="178"/>
    </row>
    <row r="2138" spans="1:26" ht="12.75" customHeight="1">
      <c r="A2138" s="309" t="s">
        <v>3033</v>
      </c>
      <c r="B2138" s="310"/>
      <c r="C2138" s="310"/>
      <c r="D2138" s="311"/>
      <c r="E2138" s="309"/>
      <c r="F2138" s="318"/>
      <c r="G2138" s="147" t="s">
        <v>382</v>
      </c>
      <c r="H2138" s="28" t="s">
        <v>239</v>
      </c>
      <c r="I2138" s="243" t="s">
        <v>387</v>
      </c>
      <c r="J2138" s="105" t="s">
        <v>646</v>
      </c>
      <c r="K2138" s="5" t="s">
        <v>217</v>
      </c>
      <c r="L2138" s="121"/>
      <c r="M2138" s="207">
        <v>1087.5</v>
      </c>
      <c r="N2138" s="73"/>
      <c r="O2138" s="197">
        <f t="shared" si="567"/>
        <v>870</v>
      </c>
      <c r="P2138" s="173"/>
      <c r="Q2138" s="194"/>
      <c r="R2138" s="173">
        <f t="shared" si="568"/>
        <v>1087.5</v>
      </c>
      <c r="S2138" s="173">
        <f t="shared" si="566"/>
        <v>217.5</v>
      </c>
      <c r="T2138" s="172"/>
      <c r="U2138" s="32">
        <f t="shared" si="562"/>
        <v>0</v>
      </c>
      <c r="V2138" s="280"/>
      <c r="W2138" s="133" t="s">
        <v>249</v>
      </c>
      <c r="X2138" s="217"/>
      <c r="Y2138" s="294"/>
      <c r="Z2138" s="177"/>
    </row>
    <row r="2139" spans="1:26" ht="12.75" customHeight="1">
      <c r="A2139" s="309" t="s">
        <v>3034</v>
      </c>
      <c r="B2139" s="310"/>
      <c r="C2139" s="310"/>
      <c r="D2139" s="311"/>
      <c r="E2139" s="309"/>
      <c r="F2139" s="318"/>
      <c r="G2139" s="147" t="s">
        <v>382</v>
      </c>
      <c r="H2139" s="28" t="s">
        <v>239</v>
      </c>
      <c r="I2139" s="243" t="s">
        <v>387</v>
      </c>
      <c r="J2139" s="105" t="s">
        <v>646</v>
      </c>
      <c r="K2139" s="5" t="s">
        <v>219</v>
      </c>
      <c r="L2139" s="121"/>
      <c r="M2139" s="207">
        <v>1087.5</v>
      </c>
      <c r="N2139" s="289"/>
      <c r="O2139" s="197">
        <f t="shared" si="567"/>
        <v>870</v>
      </c>
      <c r="P2139" s="173"/>
      <c r="Q2139" s="194"/>
      <c r="R2139" s="173">
        <f t="shared" si="568"/>
        <v>1087.5</v>
      </c>
      <c r="S2139" s="173">
        <f t="shared" si="566"/>
        <v>217.5</v>
      </c>
      <c r="T2139" s="172"/>
      <c r="U2139" s="32">
        <f t="shared" si="562"/>
        <v>0</v>
      </c>
      <c r="V2139" s="280"/>
      <c r="W2139" s="137"/>
      <c r="X2139" s="217"/>
      <c r="Y2139" s="20"/>
      <c r="Z2139" s="182"/>
    </row>
    <row r="2140" spans="1:26" ht="12.75" customHeight="1">
      <c r="A2140" s="309" t="s">
        <v>3035</v>
      </c>
      <c r="B2140" s="310"/>
      <c r="C2140" s="310"/>
      <c r="D2140" s="311"/>
      <c r="E2140" s="309"/>
      <c r="F2140" s="318"/>
      <c r="G2140" s="147" t="s">
        <v>382</v>
      </c>
      <c r="H2140" s="28" t="s">
        <v>239</v>
      </c>
      <c r="I2140" s="243" t="s">
        <v>387</v>
      </c>
      <c r="J2140" s="105" t="s">
        <v>646</v>
      </c>
      <c r="K2140" s="5" t="s">
        <v>218</v>
      </c>
      <c r="L2140" s="121"/>
      <c r="M2140" s="207">
        <v>1087.5</v>
      </c>
      <c r="N2140" s="289"/>
      <c r="O2140" s="197">
        <f t="shared" si="567"/>
        <v>870</v>
      </c>
      <c r="P2140" s="173"/>
      <c r="Q2140" s="194"/>
      <c r="R2140" s="173">
        <f t="shared" si="568"/>
        <v>1087.5</v>
      </c>
      <c r="S2140" s="173">
        <f t="shared" si="566"/>
        <v>217.5</v>
      </c>
      <c r="T2140" s="172"/>
      <c r="U2140" s="32">
        <f t="shared" si="562"/>
        <v>0</v>
      </c>
      <c r="V2140" s="280"/>
      <c r="W2140" s="137"/>
      <c r="X2140" s="217"/>
      <c r="Y2140" s="20"/>
      <c r="Z2140" s="182"/>
    </row>
    <row r="2141" spans="1:26" ht="12.75" customHeight="1">
      <c r="A2141" s="309" t="s">
        <v>3036</v>
      </c>
      <c r="B2141" s="310"/>
      <c r="C2141" s="310"/>
      <c r="D2141" s="311"/>
      <c r="E2141" s="309"/>
      <c r="F2141" s="318"/>
      <c r="G2141" s="147" t="s">
        <v>382</v>
      </c>
      <c r="H2141" s="28" t="s">
        <v>142</v>
      </c>
      <c r="I2141" s="248" t="s">
        <v>388</v>
      </c>
      <c r="J2141" s="152" t="s">
        <v>611</v>
      </c>
      <c r="K2141" s="5" t="s">
        <v>216</v>
      </c>
      <c r="L2141" s="121"/>
      <c r="M2141" s="207">
        <v>880.15</v>
      </c>
      <c r="N2141" s="73"/>
      <c r="O2141" s="197">
        <f t="shared" si="567"/>
        <v>704.12</v>
      </c>
      <c r="P2141" s="173"/>
      <c r="Q2141" s="194"/>
      <c r="R2141" s="173">
        <f t="shared" si="568"/>
        <v>880.15</v>
      </c>
      <c r="S2141" s="173">
        <f t="shared" si="566"/>
        <v>176.02999999999997</v>
      </c>
      <c r="T2141" s="172"/>
      <c r="U2141" s="32">
        <f t="shared" si="562"/>
        <v>0</v>
      </c>
      <c r="V2141" s="280"/>
      <c r="W2141" s="133" t="s">
        <v>249</v>
      </c>
      <c r="X2141" s="217"/>
      <c r="Y2141" s="294"/>
      <c r="Z2141" s="182"/>
    </row>
    <row r="2142" spans="1:26" ht="12.75" customHeight="1">
      <c r="A2142" s="309" t="s">
        <v>3037</v>
      </c>
      <c r="B2142" s="310"/>
      <c r="C2142" s="310"/>
      <c r="D2142" s="311"/>
      <c r="E2142" s="309"/>
      <c r="F2142" s="318"/>
      <c r="G2142" s="147" t="s">
        <v>382</v>
      </c>
      <c r="H2142" s="28" t="s">
        <v>142</v>
      </c>
      <c r="I2142" s="248" t="s">
        <v>388</v>
      </c>
      <c r="J2142" s="152" t="s">
        <v>611</v>
      </c>
      <c r="K2142" s="5" t="s">
        <v>219</v>
      </c>
      <c r="L2142" s="121" t="s">
        <v>136</v>
      </c>
      <c r="M2142" s="207">
        <v>880.15</v>
      </c>
      <c r="N2142" s="76"/>
      <c r="O2142" s="197">
        <f t="shared" si="567"/>
        <v>704.12</v>
      </c>
      <c r="P2142" s="173"/>
      <c r="Q2142" s="194"/>
      <c r="R2142" s="173">
        <f t="shared" si="568"/>
        <v>880.15</v>
      </c>
      <c r="S2142" s="173">
        <f t="shared" si="566"/>
        <v>176.02999999999997</v>
      </c>
      <c r="T2142" s="172"/>
      <c r="U2142" s="32">
        <f t="shared" si="562"/>
        <v>0</v>
      </c>
      <c r="V2142" s="280"/>
      <c r="W2142" s="133" t="s">
        <v>249</v>
      </c>
      <c r="X2142" s="217"/>
      <c r="Y2142" s="294"/>
      <c r="Z2142" s="182"/>
    </row>
    <row r="2143" spans="1:26" ht="12.75" customHeight="1">
      <c r="A2143" s="309" t="s">
        <v>3038</v>
      </c>
      <c r="B2143" s="310"/>
      <c r="C2143" s="310"/>
      <c r="D2143" s="311"/>
      <c r="E2143" s="309"/>
      <c r="F2143" s="318"/>
      <c r="G2143" s="147" t="s">
        <v>382</v>
      </c>
      <c r="H2143" s="28" t="s">
        <v>142</v>
      </c>
      <c r="I2143" s="248" t="s">
        <v>388</v>
      </c>
      <c r="J2143" s="152" t="s">
        <v>611</v>
      </c>
      <c r="K2143" s="5" t="s">
        <v>217</v>
      </c>
      <c r="L2143" s="121"/>
      <c r="M2143" s="207">
        <v>880.15</v>
      </c>
      <c r="N2143" s="73"/>
      <c r="O2143" s="197">
        <f t="shared" si="567"/>
        <v>704.12</v>
      </c>
      <c r="P2143" s="173"/>
      <c r="Q2143" s="194"/>
      <c r="R2143" s="173">
        <f t="shared" si="568"/>
        <v>880.15</v>
      </c>
      <c r="S2143" s="173">
        <f t="shared" si="566"/>
        <v>176.02999999999997</v>
      </c>
      <c r="T2143" s="172"/>
      <c r="U2143" s="32">
        <f t="shared" si="562"/>
        <v>0</v>
      </c>
      <c r="V2143" s="280"/>
      <c r="W2143" s="133" t="s">
        <v>249</v>
      </c>
      <c r="X2143" s="217"/>
      <c r="Y2143" s="294"/>
      <c r="Z2143" s="182"/>
    </row>
    <row r="2144" spans="1:26" ht="12.75" customHeight="1">
      <c r="A2144" s="309" t="s">
        <v>3039</v>
      </c>
      <c r="B2144" s="310"/>
      <c r="C2144" s="310"/>
      <c r="D2144" s="311"/>
      <c r="E2144" s="309"/>
      <c r="F2144" s="318"/>
      <c r="G2144" s="147" t="s">
        <v>382</v>
      </c>
      <c r="H2144" s="28" t="s">
        <v>142</v>
      </c>
      <c r="I2144" s="248" t="s">
        <v>388</v>
      </c>
      <c r="J2144" s="152" t="s">
        <v>611</v>
      </c>
      <c r="K2144" s="5" t="s">
        <v>218</v>
      </c>
      <c r="L2144" s="121"/>
      <c r="M2144" s="207">
        <v>880.15</v>
      </c>
      <c r="N2144" s="73"/>
      <c r="O2144" s="197">
        <f t="shared" si="567"/>
        <v>704.12</v>
      </c>
      <c r="P2144" s="173"/>
      <c r="Q2144" s="194"/>
      <c r="R2144" s="173">
        <f t="shared" si="568"/>
        <v>880.15</v>
      </c>
      <c r="S2144" s="173">
        <f t="shared" si="566"/>
        <v>176.02999999999997</v>
      </c>
      <c r="T2144" s="172"/>
      <c r="U2144" s="32">
        <f t="shared" si="562"/>
        <v>0</v>
      </c>
      <c r="V2144" s="280"/>
      <c r="W2144" s="133" t="s">
        <v>249</v>
      </c>
      <c r="X2144" s="217"/>
      <c r="Y2144" s="294"/>
      <c r="Z2144" s="182"/>
    </row>
    <row r="2145" spans="1:26" ht="12.75" customHeight="1">
      <c r="A2145" s="309" t="s">
        <v>3040</v>
      </c>
      <c r="B2145" s="310"/>
      <c r="C2145" s="310"/>
      <c r="D2145" s="311"/>
      <c r="E2145" s="309"/>
      <c r="F2145" s="318"/>
      <c r="G2145" s="147" t="s">
        <v>382</v>
      </c>
      <c r="H2145" s="28" t="s">
        <v>142</v>
      </c>
      <c r="I2145" s="248" t="s">
        <v>388</v>
      </c>
      <c r="J2145" s="152" t="s">
        <v>611</v>
      </c>
      <c r="K2145" s="147" t="s">
        <v>384</v>
      </c>
      <c r="L2145" s="121"/>
      <c r="M2145" s="207">
        <v>880.15</v>
      </c>
      <c r="N2145" s="73"/>
      <c r="O2145" s="197">
        <f t="shared" si="567"/>
        <v>704.12</v>
      </c>
      <c r="P2145" s="173"/>
      <c r="Q2145" s="194"/>
      <c r="R2145" s="173">
        <f t="shared" si="568"/>
        <v>880.15</v>
      </c>
      <c r="S2145" s="173">
        <f t="shared" si="566"/>
        <v>176.02999999999997</v>
      </c>
      <c r="T2145" s="172"/>
      <c r="U2145" s="32">
        <f t="shared" si="562"/>
        <v>0</v>
      </c>
      <c r="V2145" s="280"/>
      <c r="W2145" s="133" t="s">
        <v>249</v>
      </c>
      <c r="X2145" s="217"/>
      <c r="Y2145" s="294"/>
      <c r="Z2145" s="182"/>
    </row>
    <row r="2146" spans="1:26" s="44" customFormat="1" ht="12.75" customHeight="1">
      <c r="A2146" s="309"/>
      <c r="B2146" s="310"/>
      <c r="C2146" s="310"/>
      <c r="D2146" s="311"/>
      <c r="E2146" s="309"/>
      <c r="F2146" s="309"/>
      <c r="G2146" s="130"/>
      <c r="H2146" s="99"/>
      <c r="I2146" s="355" t="s">
        <v>412</v>
      </c>
      <c r="J2146" s="148"/>
      <c r="K2146" s="149"/>
      <c r="L2146" s="100"/>
      <c r="M2146" s="101"/>
      <c r="N2146" s="150"/>
      <c r="O2146" s="197"/>
      <c r="P2146" s="173"/>
      <c r="Q2146" s="194"/>
      <c r="R2146" s="173"/>
      <c r="S2146" s="173"/>
      <c r="T2146" s="111"/>
      <c r="U2146" s="32">
        <f t="shared" si="562"/>
        <v>0</v>
      </c>
      <c r="V2146" s="280"/>
      <c r="W2146" s="137"/>
      <c r="X2146" s="231"/>
      <c r="Y2146" s="294"/>
      <c r="Z2146" s="187"/>
    </row>
    <row r="2147" spans="1:26" ht="12.75" customHeight="1">
      <c r="A2147" s="309" t="s">
        <v>3041</v>
      </c>
      <c r="B2147" s="310"/>
      <c r="C2147" s="310"/>
      <c r="D2147" s="311">
        <v>4820231511481</v>
      </c>
      <c r="E2147" s="311">
        <v>4820231511481</v>
      </c>
      <c r="F2147" s="309">
        <v>1806310000</v>
      </c>
      <c r="G2147" s="129" t="s">
        <v>191</v>
      </c>
      <c r="H2147" s="28" t="s">
        <v>161</v>
      </c>
      <c r="I2147" s="350" t="s">
        <v>1229</v>
      </c>
      <c r="J2147" s="144" t="s">
        <v>1230</v>
      </c>
      <c r="K2147" s="147" t="s">
        <v>1231</v>
      </c>
      <c r="L2147" s="121"/>
      <c r="M2147" s="207">
        <v>60.32</v>
      </c>
      <c r="N2147" s="73"/>
      <c r="O2147" s="197">
        <f t="shared" ref="O2147:O2181" si="569">(M2147+M2147*N2147)*(1-$Y$2/100)</f>
        <v>48.256</v>
      </c>
      <c r="P2147" s="173"/>
      <c r="Q2147" s="194"/>
      <c r="R2147" s="173">
        <f t="shared" ref="R2147:R2156" si="570">M2147</f>
        <v>60.32</v>
      </c>
      <c r="S2147" s="173">
        <f t="shared" ref="S2147:S2170" si="571">R2147-O2147</f>
        <v>12.064</v>
      </c>
      <c r="T2147" s="111"/>
      <c r="U2147" s="32">
        <f t="shared" si="562"/>
        <v>0</v>
      </c>
      <c r="V2147" s="280"/>
      <c r="W2147" s="136" t="s">
        <v>251</v>
      </c>
      <c r="X2147" s="217"/>
      <c r="Y2147" s="294"/>
      <c r="Z2147" s="212"/>
    </row>
    <row r="2148" spans="1:26" ht="12.75" customHeight="1">
      <c r="A2148" s="309" t="s">
        <v>3042</v>
      </c>
      <c r="B2148" s="310"/>
      <c r="C2148" s="310"/>
      <c r="D2148" s="311">
        <v>4820231511498</v>
      </c>
      <c r="E2148" s="311">
        <v>4820231511498</v>
      </c>
      <c r="F2148" s="309">
        <v>1806310000</v>
      </c>
      <c r="G2148" s="129" t="s">
        <v>191</v>
      </c>
      <c r="H2148" s="28" t="s">
        <v>161</v>
      </c>
      <c r="I2148" s="350" t="s">
        <v>1229</v>
      </c>
      <c r="J2148" s="144" t="s">
        <v>1230</v>
      </c>
      <c r="K2148" s="147" t="s">
        <v>907</v>
      </c>
      <c r="L2148" s="121"/>
      <c r="M2148" s="207">
        <v>60.32</v>
      </c>
      <c r="N2148" s="289"/>
      <c r="O2148" s="197">
        <f t="shared" si="569"/>
        <v>48.256</v>
      </c>
      <c r="P2148" s="173"/>
      <c r="Q2148" s="194"/>
      <c r="R2148" s="173">
        <f t="shared" si="570"/>
        <v>60.32</v>
      </c>
      <c r="S2148" s="173">
        <f t="shared" si="571"/>
        <v>12.064</v>
      </c>
      <c r="T2148" s="111"/>
      <c r="U2148" s="32">
        <f t="shared" si="562"/>
        <v>0</v>
      </c>
      <c r="V2148" s="280"/>
      <c r="W2148" s="136" t="s">
        <v>251</v>
      </c>
      <c r="X2148" s="217"/>
      <c r="Y2148" s="20"/>
      <c r="Z2148" s="212"/>
    </row>
    <row r="2149" spans="1:26" ht="12.75" customHeight="1">
      <c r="A2149" s="309" t="s">
        <v>3043</v>
      </c>
      <c r="B2149" s="310"/>
      <c r="C2149" s="310"/>
      <c r="D2149" s="311">
        <v>4820231511504</v>
      </c>
      <c r="E2149" s="311">
        <v>4820231511504</v>
      </c>
      <c r="F2149" s="309">
        <v>1806310000</v>
      </c>
      <c r="G2149" s="129" t="s">
        <v>191</v>
      </c>
      <c r="H2149" s="28" t="s">
        <v>161</v>
      </c>
      <c r="I2149" s="350" t="s">
        <v>1229</v>
      </c>
      <c r="J2149" s="144" t="s">
        <v>1230</v>
      </c>
      <c r="K2149" s="147" t="s">
        <v>906</v>
      </c>
      <c r="L2149" s="121"/>
      <c r="M2149" s="207">
        <v>60.32</v>
      </c>
      <c r="N2149" s="73"/>
      <c r="O2149" s="197">
        <f t="shared" si="569"/>
        <v>48.256</v>
      </c>
      <c r="P2149" s="173"/>
      <c r="Q2149" s="194"/>
      <c r="R2149" s="173">
        <f t="shared" si="570"/>
        <v>60.32</v>
      </c>
      <c r="S2149" s="173">
        <f t="shared" si="571"/>
        <v>12.064</v>
      </c>
      <c r="T2149" s="111"/>
      <c r="U2149" s="32">
        <f t="shared" si="562"/>
        <v>0</v>
      </c>
      <c r="V2149" s="280"/>
      <c r="W2149" s="136" t="s">
        <v>251</v>
      </c>
      <c r="X2149" s="217"/>
      <c r="Y2149" s="294"/>
      <c r="Z2149" s="212"/>
    </row>
    <row r="2150" spans="1:26" ht="12.75" customHeight="1">
      <c r="A2150" s="309" t="s">
        <v>3044</v>
      </c>
      <c r="B2150" s="310"/>
      <c r="C2150" s="310"/>
      <c r="D2150" s="311">
        <v>4820231511528</v>
      </c>
      <c r="E2150" s="311">
        <v>4820231511528</v>
      </c>
      <c r="F2150" s="309">
        <v>1806310000</v>
      </c>
      <c r="G2150" s="129" t="s">
        <v>191</v>
      </c>
      <c r="H2150" s="28" t="s">
        <v>161</v>
      </c>
      <c r="I2150" s="350" t="s">
        <v>1229</v>
      </c>
      <c r="J2150" s="144" t="s">
        <v>1230</v>
      </c>
      <c r="K2150" s="147" t="s">
        <v>1232</v>
      </c>
      <c r="L2150" s="121"/>
      <c r="M2150" s="207">
        <v>60.32</v>
      </c>
      <c r="N2150" s="73"/>
      <c r="O2150" s="197">
        <f t="shared" si="569"/>
        <v>48.256</v>
      </c>
      <c r="P2150" s="173"/>
      <c r="Q2150" s="194"/>
      <c r="R2150" s="173">
        <f t="shared" si="570"/>
        <v>60.32</v>
      </c>
      <c r="S2150" s="173">
        <f t="shared" si="571"/>
        <v>12.064</v>
      </c>
      <c r="T2150" s="111"/>
      <c r="U2150" s="32">
        <f t="shared" si="562"/>
        <v>0</v>
      </c>
      <c r="V2150" s="280"/>
      <c r="W2150" s="136" t="s">
        <v>251</v>
      </c>
      <c r="X2150" s="217"/>
      <c r="Y2150" s="294"/>
      <c r="Z2150" s="212"/>
    </row>
    <row r="2151" spans="1:26" ht="12.75" customHeight="1">
      <c r="A2151" s="309" t="s">
        <v>3045</v>
      </c>
      <c r="B2151" s="310"/>
      <c r="C2151" s="310"/>
      <c r="D2151" s="311">
        <v>4820231511511</v>
      </c>
      <c r="E2151" s="311">
        <v>4820231511511</v>
      </c>
      <c r="F2151" s="309">
        <v>1806310000</v>
      </c>
      <c r="G2151" s="129" t="s">
        <v>191</v>
      </c>
      <c r="H2151" s="28" t="s">
        <v>161</v>
      </c>
      <c r="I2151" s="350" t="s">
        <v>1229</v>
      </c>
      <c r="J2151" s="144" t="s">
        <v>1230</v>
      </c>
      <c r="K2151" s="147" t="s">
        <v>1233</v>
      </c>
      <c r="L2151" s="121"/>
      <c r="M2151" s="207">
        <v>60.32</v>
      </c>
      <c r="N2151" s="73"/>
      <c r="O2151" s="197">
        <f t="shared" si="569"/>
        <v>48.256</v>
      </c>
      <c r="P2151" s="173"/>
      <c r="Q2151" s="194"/>
      <c r="R2151" s="173">
        <f t="shared" si="570"/>
        <v>60.32</v>
      </c>
      <c r="S2151" s="173">
        <f t="shared" si="571"/>
        <v>12.064</v>
      </c>
      <c r="T2151" s="111"/>
      <c r="U2151" s="32">
        <f t="shared" si="562"/>
        <v>0</v>
      </c>
      <c r="V2151" s="280"/>
      <c r="W2151" s="136" t="s">
        <v>251</v>
      </c>
      <c r="X2151" s="217"/>
      <c r="Y2151" s="294"/>
      <c r="Z2151" s="212"/>
    </row>
    <row r="2152" spans="1:26" ht="12.75" customHeight="1">
      <c r="A2152" s="309" t="s">
        <v>3904</v>
      </c>
      <c r="B2152" s="310"/>
      <c r="C2152" s="310"/>
      <c r="D2152" s="311">
        <v>4820231513119</v>
      </c>
      <c r="E2152" s="311">
        <v>4820231513119</v>
      </c>
      <c r="F2152" s="309">
        <v>1806310000</v>
      </c>
      <c r="G2152" s="129" t="s">
        <v>191</v>
      </c>
      <c r="H2152" s="28" t="s">
        <v>161</v>
      </c>
      <c r="I2152" s="350" t="s">
        <v>3902</v>
      </c>
      <c r="J2152" s="144" t="s">
        <v>654</v>
      </c>
      <c r="K2152" s="147" t="s">
        <v>3903</v>
      </c>
      <c r="L2152" s="121"/>
      <c r="M2152" s="207">
        <v>74</v>
      </c>
      <c r="N2152" s="73"/>
      <c r="O2152" s="197">
        <f t="shared" si="569"/>
        <v>59.2</v>
      </c>
      <c r="P2152" s="173"/>
      <c r="Q2152" s="194"/>
      <c r="R2152" s="173">
        <f t="shared" si="570"/>
        <v>74</v>
      </c>
      <c r="S2152" s="173">
        <f t="shared" si="571"/>
        <v>14.799999999999997</v>
      </c>
      <c r="T2152" s="111"/>
      <c r="U2152" s="32">
        <f t="shared" si="562"/>
        <v>0</v>
      </c>
      <c r="V2152" s="280"/>
      <c r="W2152" s="137"/>
      <c r="X2152" s="217"/>
      <c r="Y2152" s="294"/>
      <c r="Z2152" s="294"/>
    </row>
    <row r="2153" spans="1:26" ht="12.75" customHeight="1">
      <c r="A2153" s="309" t="s">
        <v>3905</v>
      </c>
      <c r="B2153" s="310"/>
      <c r="C2153" s="310"/>
      <c r="D2153" s="311">
        <v>4820231513133</v>
      </c>
      <c r="E2153" s="311">
        <v>4820231513133</v>
      </c>
      <c r="F2153" s="309">
        <v>1806310000</v>
      </c>
      <c r="G2153" s="129" t="s">
        <v>191</v>
      </c>
      <c r="H2153" s="28" t="s">
        <v>161</v>
      </c>
      <c r="I2153" s="350" t="s">
        <v>3902</v>
      </c>
      <c r="J2153" s="144" t="s">
        <v>654</v>
      </c>
      <c r="K2153" s="147" t="s">
        <v>1233</v>
      </c>
      <c r="L2153" s="121"/>
      <c r="M2153" s="207">
        <v>74</v>
      </c>
      <c r="N2153" s="73"/>
      <c r="O2153" s="197">
        <f t="shared" si="569"/>
        <v>59.2</v>
      </c>
      <c r="P2153" s="173"/>
      <c r="Q2153" s="194"/>
      <c r="R2153" s="173">
        <f t="shared" si="570"/>
        <v>74</v>
      </c>
      <c r="S2153" s="173">
        <f t="shared" si="571"/>
        <v>14.799999999999997</v>
      </c>
      <c r="T2153" s="111"/>
      <c r="U2153" s="32">
        <f t="shared" si="562"/>
        <v>0</v>
      </c>
      <c r="V2153" s="280">
        <v>3</v>
      </c>
      <c r="W2153" s="137"/>
      <c r="X2153" s="217"/>
      <c r="Y2153" s="294">
        <v>46508</v>
      </c>
      <c r="Z2153" s="294"/>
    </row>
    <row r="2154" spans="1:26" ht="12.75" customHeight="1">
      <c r="A2154" s="309" t="s">
        <v>3814</v>
      </c>
      <c r="B2154" s="310"/>
      <c r="C2154" s="310"/>
      <c r="D2154" s="311">
        <v>4820231512969</v>
      </c>
      <c r="E2154" s="311">
        <v>4820231512969</v>
      </c>
      <c r="F2154" s="309">
        <v>1806310000</v>
      </c>
      <c r="G2154" s="129" t="s">
        <v>191</v>
      </c>
      <c r="H2154" s="28" t="s">
        <v>161</v>
      </c>
      <c r="I2154" s="350" t="s">
        <v>3808</v>
      </c>
      <c r="J2154" s="144" t="s">
        <v>3809</v>
      </c>
      <c r="K2154" s="147" t="s">
        <v>3536</v>
      </c>
      <c r="L2154" s="121"/>
      <c r="M2154" s="207">
        <v>152.25</v>
      </c>
      <c r="N2154" s="73"/>
      <c r="O2154" s="197">
        <f t="shared" si="569"/>
        <v>121.80000000000001</v>
      </c>
      <c r="P2154" s="173"/>
      <c r="Q2154" s="194"/>
      <c r="R2154" s="173">
        <f t="shared" si="570"/>
        <v>152.25</v>
      </c>
      <c r="S2154" s="173">
        <f t="shared" si="571"/>
        <v>30.449999999999989</v>
      </c>
      <c r="T2154" s="111"/>
      <c r="U2154" s="32">
        <f t="shared" si="562"/>
        <v>0</v>
      </c>
      <c r="V2154" s="280" t="s">
        <v>4119</v>
      </c>
      <c r="W2154" s="137"/>
      <c r="X2154" s="217"/>
      <c r="Y2154" s="294">
        <v>46478</v>
      </c>
      <c r="Z2154" s="294"/>
    </row>
    <row r="2155" spans="1:26" ht="12.75" customHeight="1">
      <c r="A2155" s="309" t="s">
        <v>3815</v>
      </c>
      <c r="B2155" s="310"/>
      <c r="C2155" s="310"/>
      <c r="D2155" s="311">
        <v>4820231512952</v>
      </c>
      <c r="E2155" s="311">
        <v>4820231512952</v>
      </c>
      <c r="F2155" s="309">
        <v>1806310000</v>
      </c>
      <c r="G2155" s="129" t="s">
        <v>191</v>
      </c>
      <c r="H2155" s="28" t="s">
        <v>161</v>
      </c>
      <c r="I2155" s="350" t="s">
        <v>3808</v>
      </c>
      <c r="J2155" s="144" t="s">
        <v>3809</v>
      </c>
      <c r="K2155" s="147" t="s">
        <v>3810</v>
      </c>
      <c r="L2155" s="121"/>
      <c r="M2155" s="207">
        <v>152.25</v>
      </c>
      <c r="N2155" s="73"/>
      <c r="O2155" s="197">
        <f t="shared" si="569"/>
        <v>121.80000000000001</v>
      </c>
      <c r="P2155" s="173"/>
      <c r="Q2155" s="194"/>
      <c r="R2155" s="173">
        <f t="shared" si="570"/>
        <v>152.25</v>
      </c>
      <c r="S2155" s="173">
        <f t="shared" si="571"/>
        <v>30.449999999999989</v>
      </c>
      <c r="T2155" s="111"/>
      <c r="U2155" s="32">
        <f t="shared" si="562"/>
        <v>0</v>
      </c>
      <c r="V2155" s="280" t="s">
        <v>4119</v>
      </c>
      <c r="W2155" s="137"/>
      <c r="X2155" s="217"/>
      <c r="Y2155" s="294">
        <v>46508</v>
      </c>
      <c r="Z2155" s="294"/>
    </row>
    <row r="2156" spans="1:26" ht="12.75" customHeight="1">
      <c r="A2156" s="309" t="s">
        <v>3816</v>
      </c>
      <c r="B2156" s="310"/>
      <c r="C2156" s="310"/>
      <c r="D2156" s="311">
        <v>4820231512976</v>
      </c>
      <c r="E2156" s="311">
        <v>4820231512976</v>
      </c>
      <c r="F2156" s="309">
        <v>1806310000</v>
      </c>
      <c r="G2156" s="129" t="s">
        <v>191</v>
      </c>
      <c r="H2156" s="28" t="s">
        <v>161</v>
      </c>
      <c r="I2156" s="350" t="s">
        <v>3808</v>
      </c>
      <c r="J2156" s="144" t="s">
        <v>3809</v>
      </c>
      <c r="K2156" s="147" t="s">
        <v>3811</v>
      </c>
      <c r="L2156" s="121"/>
      <c r="M2156" s="207">
        <v>152.25</v>
      </c>
      <c r="N2156" s="73"/>
      <c r="O2156" s="197">
        <f t="shared" si="569"/>
        <v>121.80000000000001</v>
      </c>
      <c r="P2156" s="173"/>
      <c r="Q2156" s="194"/>
      <c r="R2156" s="173">
        <f t="shared" si="570"/>
        <v>152.25</v>
      </c>
      <c r="S2156" s="173">
        <f t="shared" si="571"/>
        <v>30.449999999999989</v>
      </c>
      <c r="T2156" s="111"/>
      <c r="U2156" s="32">
        <f t="shared" si="562"/>
        <v>0</v>
      </c>
      <c r="V2156" s="280" t="s">
        <v>4119</v>
      </c>
      <c r="W2156" s="137"/>
      <c r="X2156" s="217"/>
      <c r="Y2156" s="294">
        <v>46478</v>
      </c>
      <c r="Z2156" s="294"/>
    </row>
    <row r="2157" spans="1:26" ht="12.75" customHeight="1">
      <c r="A2157" s="309" t="s">
        <v>3538</v>
      </c>
      <c r="B2157" s="310"/>
      <c r="C2157" s="310"/>
      <c r="D2157" s="311">
        <v>4820214005365</v>
      </c>
      <c r="E2157" s="311">
        <v>4820214005365</v>
      </c>
      <c r="F2157" s="309">
        <v>1806310000</v>
      </c>
      <c r="G2157" s="129" t="s">
        <v>191</v>
      </c>
      <c r="H2157" s="28" t="s">
        <v>161</v>
      </c>
      <c r="I2157" s="350" t="s">
        <v>3532</v>
      </c>
      <c r="J2157" s="144" t="s">
        <v>599</v>
      </c>
      <c r="K2157" s="147" t="s">
        <v>3533</v>
      </c>
      <c r="L2157" s="121"/>
      <c r="M2157" s="207">
        <v>51.04</v>
      </c>
      <c r="N2157" s="289"/>
      <c r="O2157" s="197">
        <f t="shared" si="569"/>
        <v>40.832000000000001</v>
      </c>
      <c r="P2157" s="173"/>
      <c r="Q2157" s="194"/>
      <c r="R2157" s="173">
        <f t="shared" ref="R2157:R2161" si="572">M2157</f>
        <v>51.04</v>
      </c>
      <c r="S2157" s="173">
        <f t="shared" si="571"/>
        <v>10.207999999999998</v>
      </c>
      <c r="T2157" s="111"/>
      <c r="U2157" s="32">
        <f t="shared" si="562"/>
        <v>0</v>
      </c>
      <c r="V2157" s="280"/>
      <c r="W2157" s="133" t="s">
        <v>249</v>
      </c>
      <c r="X2157" s="217"/>
      <c r="Y2157" s="20"/>
      <c r="Z2157" s="294"/>
    </row>
    <row r="2158" spans="1:26" ht="12.75" customHeight="1">
      <c r="A2158" s="309" t="s">
        <v>3539</v>
      </c>
      <c r="B2158" s="310"/>
      <c r="C2158" s="310"/>
      <c r="D2158" s="311">
        <v>4820214005402</v>
      </c>
      <c r="E2158" s="311">
        <v>4820214005402</v>
      </c>
      <c r="F2158" s="309">
        <v>1806310000</v>
      </c>
      <c r="G2158" s="129" t="s">
        <v>191</v>
      </c>
      <c r="H2158" s="28" t="s">
        <v>161</v>
      </c>
      <c r="I2158" s="350" t="s">
        <v>3532</v>
      </c>
      <c r="J2158" s="144" t="s">
        <v>599</v>
      </c>
      <c r="K2158" s="147" t="s">
        <v>3534</v>
      </c>
      <c r="L2158" s="121"/>
      <c r="M2158" s="207">
        <v>51.04</v>
      </c>
      <c r="N2158" s="73"/>
      <c r="O2158" s="197">
        <f t="shared" si="569"/>
        <v>40.832000000000001</v>
      </c>
      <c r="P2158" s="173"/>
      <c r="Q2158" s="194"/>
      <c r="R2158" s="173">
        <f t="shared" si="572"/>
        <v>51.04</v>
      </c>
      <c r="S2158" s="173">
        <f t="shared" si="571"/>
        <v>10.207999999999998</v>
      </c>
      <c r="T2158" s="111"/>
      <c r="U2158" s="32">
        <f t="shared" si="562"/>
        <v>0</v>
      </c>
      <c r="V2158" s="280"/>
      <c r="W2158" s="133" t="s">
        <v>249</v>
      </c>
      <c r="X2158" s="217"/>
      <c r="Y2158" s="294"/>
      <c r="Z2158" s="294"/>
    </row>
    <row r="2159" spans="1:26" ht="12.75" customHeight="1">
      <c r="A2159" s="309" t="s">
        <v>3540</v>
      </c>
      <c r="B2159" s="310"/>
      <c r="C2159" s="310"/>
      <c r="D2159" s="311">
        <v>4820214005372</v>
      </c>
      <c r="E2159" s="311">
        <v>4820214005372</v>
      </c>
      <c r="F2159" s="309">
        <v>1806310000</v>
      </c>
      <c r="G2159" s="129" t="s">
        <v>191</v>
      </c>
      <c r="H2159" s="28" t="s">
        <v>161</v>
      </c>
      <c r="I2159" s="350" t="s">
        <v>3532</v>
      </c>
      <c r="J2159" s="144" t="s">
        <v>599</v>
      </c>
      <c r="K2159" s="147" t="s">
        <v>3535</v>
      </c>
      <c r="L2159" s="121"/>
      <c r="M2159" s="207">
        <v>51.04</v>
      </c>
      <c r="N2159" s="289"/>
      <c r="O2159" s="197">
        <f t="shared" si="569"/>
        <v>40.832000000000001</v>
      </c>
      <c r="P2159" s="173"/>
      <c r="Q2159" s="194"/>
      <c r="R2159" s="173">
        <f t="shared" si="572"/>
        <v>51.04</v>
      </c>
      <c r="S2159" s="173">
        <f t="shared" si="571"/>
        <v>10.207999999999998</v>
      </c>
      <c r="T2159" s="111"/>
      <c r="U2159" s="32">
        <f t="shared" si="562"/>
        <v>0</v>
      </c>
      <c r="V2159" s="280"/>
      <c r="W2159" s="133" t="s">
        <v>249</v>
      </c>
      <c r="X2159" s="217"/>
      <c r="Y2159" s="20"/>
      <c r="Z2159" s="294"/>
    </row>
    <row r="2160" spans="1:26" ht="12.75" customHeight="1">
      <c r="A2160" s="309" t="s">
        <v>3541</v>
      </c>
      <c r="B2160" s="310"/>
      <c r="C2160" s="310"/>
      <c r="D2160" s="311">
        <v>4820214005389</v>
      </c>
      <c r="E2160" s="311">
        <v>4820214005389</v>
      </c>
      <c r="F2160" s="309">
        <v>1806310000</v>
      </c>
      <c r="G2160" s="129" t="s">
        <v>191</v>
      </c>
      <c r="H2160" s="28" t="s">
        <v>161</v>
      </c>
      <c r="I2160" s="350" t="s">
        <v>3532</v>
      </c>
      <c r="J2160" s="144" t="s">
        <v>599</v>
      </c>
      <c r="K2160" s="147" t="s">
        <v>3536</v>
      </c>
      <c r="L2160" s="121"/>
      <c r="M2160" s="207">
        <v>51.04</v>
      </c>
      <c r="N2160" s="289"/>
      <c r="O2160" s="197">
        <f t="shared" si="569"/>
        <v>40.832000000000001</v>
      </c>
      <c r="P2160" s="173"/>
      <c r="Q2160" s="194"/>
      <c r="R2160" s="173">
        <f t="shared" si="572"/>
        <v>51.04</v>
      </c>
      <c r="S2160" s="173">
        <f t="shared" si="571"/>
        <v>10.207999999999998</v>
      </c>
      <c r="T2160" s="111"/>
      <c r="U2160" s="32">
        <f t="shared" si="562"/>
        <v>0</v>
      </c>
      <c r="V2160" s="280"/>
      <c r="W2160" s="137"/>
      <c r="X2160" s="217"/>
      <c r="Y2160" s="20"/>
      <c r="Z2160" s="294"/>
    </row>
    <row r="2161" spans="1:26" ht="12.75" customHeight="1">
      <c r="A2161" s="309" t="s">
        <v>3542</v>
      </c>
      <c r="B2161" s="310"/>
      <c r="C2161" s="310"/>
      <c r="D2161" s="311">
        <v>4820214005396</v>
      </c>
      <c r="E2161" s="311">
        <v>4820214005396</v>
      </c>
      <c r="F2161" s="309">
        <v>1806310000</v>
      </c>
      <c r="G2161" s="129" t="s">
        <v>191</v>
      </c>
      <c r="H2161" s="28" t="s">
        <v>161</v>
      </c>
      <c r="I2161" s="350" t="s">
        <v>3532</v>
      </c>
      <c r="J2161" s="144" t="s">
        <v>599</v>
      </c>
      <c r="K2161" s="147" t="s">
        <v>3537</v>
      </c>
      <c r="L2161" s="121"/>
      <c r="M2161" s="207">
        <v>51.04</v>
      </c>
      <c r="N2161" s="289"/>
      <c r="O2161" s="197">
        <f t="shared" si="569"/>
        <v>40.832000000000001</v>
      </c>
      <c r="P2161" s="173"/>
      <c r="Q2161" s="194"/>
      <c r="R2161" s="173">
        <f t="shared" si="572"/>
        <v>51.04</v>
      </c>
      <c r="S2161" s="173">
        <f t="shared" si="571"/>
        <v>10.207999999999998</v>
      </c>
      <c r="T2161" s="111"/>
      <c r="U2161" s="32">
        <f t="shared" si="562"/>
        <v>0</v>
      </c>
      <c r="V2161" s="280"/>
      <c r="W2161" s="133" t="s">
        <v>249</v>
      </c>
      <c r="X2161" s="217"/>
      <c r="Y2161" s="20"/>
      <c r="Z2161" s="294"/>
    </row>
    <row r="2162" spans="1:26" ht="12.75" customHeight="1">
      <c r="A2162" s="309" t="s">
        <v>3046</v>
      </c>
      <c r="B2162" s="310"/>
      <c r="C2162" s="310"/>
      <c r="D2162" s="311">
        <v>4820214000148</v>
      </c>
      <c r="E2162" s="311">
        <v>4820214000148</v>
      </c>
      <c r="F2162" s="309">
        <v>1806310000</v>
      </c>
      <c r="G2162" s="129" t="s">
        <v>191</v>
      </c>
      <c r="H2162" s="28" t="s">
        <v>161</v>
      </c>
      <c r="I2162" s="350" t="s">
        <v>570</v>
      </c>
      <c r="J2162" s="144" t="s">
        <v>584</v>
      </c>
      <c r="K2162" s="147" t="s">
        <v>571</v>
      </c>
      <c r="L2162" s="121">
        <v>20</v>
      </c>
      <c r="M2162" s="207">
        <v>49.879999999999995</v>
      </c>
      <c r="N2162" s="289"/>
      <c r="O2162" s="197">
        <f t="shared" si="569"/>
        <v>39.903999999999996</v>
      </c>
      <c r="P2162" s="173"/>
      <c r="Q2162" s="194"/>
      <c r="R2162" s="173">
        <f t="shared" ref="R2162:R2175" si="573">M2162</f>
        <v>49.879999999999995</v>
      </c>
      <c r="S2162" s="173">
        <f t="shared" si="571"/>
        <v>9.9759999999999991</v>
      </c>
      <c r="T2162" s="111"/>
      <c r="U2162" s="32">
        <f t="shared" si="562"/>
        <v>0</v>
      </c>
      <c r="V2162" s="280"/>
      <c r="W2162" s="156" t="s">
        <v>254</v>
      </c>
      <c r="X2162" s="217"/>
      <c r="Y2162" s="20"/>
      <c r="Z2162" s="212"/>
    </row>
    <row r="2163" spans="1:26" ht="12.75" customHeight="1">
      <c r="A2163" s="309" t="s">
        <v>3047</v>
      </c>
      <c r="B2163" s="310"/>
      <c r="C2163" s="310">
        <v>705422</v>
      </c>
      <c r="D2163" s="311">
        <v>4820214000100</v>
      </c>
      <c r="E2163" s="311">
        <v>4820214000100</v>
      </c>
      <c r="F2163" s="309">
        <v>1806310000</v>
      </c>
      <c r="G2163" s="129" t="s">
        <v>191</v>
      </c>
      <c r="H2163" s="28" t="s">
        <v>161</v>
      </c>
      <c r="I2163" s="350" t="s">
        <v>573</v>
      </c>
      <c r="J2163" s="144" t="s">
        <v>584</v>
      </c>
      <c r="K2163" s="147" t="s">
        <v>574</v>
      </c>
      <c r="L2163" s="121">
        <v>20</v>
      </c>
      <c r="M2163" s="207">
        <v>65</v>
      </c>
      <c r="N2163" s="73"/>
      <c r="O2163" s="197">
        <f t="shared" si="569"/>
        <v>52</v>
      </c>
      <c r="P2163" s="173"/>
      <c r="Q2163" s="194"/>
      <c r="R2163" s="173">
        <f t="shared" si="573"/>
        <v>65</v>
      </c>
      <c r="S2163" s="173">
        <f t="shared" si="571"/>
        <v>13</v>
      </c>
      <c r="T2163" s="111"/>
      <c r="U2163" s="32">
        <f t="shared" si="562"/>
        <v>0</v>
      </c>
      <c r="V2163" s="280"/>
      <c r="W2163" s="154" t="s">
        <v>255</v>
      </c>
      <c r="X2163" s="219"/>
      <c r="Y2163" s="294"/>
      <c r="Z2163" s="212"/>
    </row>
    <row r="2164" spans="1:26" ht="12.75" customHeight="1">
      <c r="A2164" s="309" t="s">
        <v>3048</v>
      </c>
      <c r="B2164" s="310"/>
      <c r="C2164" s="310">
        <v>705421</v>
      </c>
      <c r="D2164" s="311">
        <v>4820231512662</v>
      </c>
      <c r="E2164" s="311">
        <v>4820214000124</v>
      </c>
      <c r="F2164" s="309">
        <v>1806310000</v>
      </c>
      <c r="G2164" s="129" t="s">
        <v>191</v>
      </c>
      <c r="H2164" s="28" t="s">
        <v>161</v>
      </c>
      <c r="I2164" s="350" t="s">
        <v>573</v>
      </c>
      <c r="J2164" s="144" t="s">
        <v>584</v>
      </c>
      <c r="K2164" s="147" t="s">
        <v>575</v>
      </c>
      <c r="L2164" s="121">
        <v>20</v>
      </c>
      <c r="M2164" s="207">
        <v>65</v>
      </c>
      <c r="N2164" s="289"/>
      <c r="O2164" s="197">
        <f t="shared" si="569"/>
        <v>52</v>
      </c>
      <c r="P2164" s="173"/>
      <c r="Q2164" s="194"/>
      <c r="R2164" s="173">
        <f t="shared" si="573"/>
        <v>65</v>
      </c>
      <c r="S2164" s="173">
        <f t="shared" si="571"/>
        <v>13</v>
      </c>
      <c r="T2164" s="111"/>
      <c r="U2164" s="32">
        <f t="shared" si="562"/>
        <v>0</v>
      </c>
      <c r="V2164" s="280" t="s">
        <v>4119</v>
      </c>
      <c r="W2164" s="156" t="s">
        <v>254</v>
      </c>
      <c r="X2164" s="217"/>
      <c r="Y2164" s="20">
        <v>46508</v>
      </c>
      <c r="Z2164" s="212"/>
    </row>
    <row r="2165" spans="1:26" ht="12.75" customHeight="1">
      <c r="A2165" s="309" t="s">
        <v>3049</v>
      </c>
      <c r="B2165" s="310"/>
      <c r="C2165" s="310"/>
      <c r="D2165" s="311">
        <v>4820231512655</v>
      </c>
      <c r="E2165" s="311">
        <v>4820214000117</v>
      </c>
      <c r="F2165" s="309">
        <v>1806310000</v>
      </c>
      <c r="G2165" s="129" t="s">
        <v>191</v>
      </c>
      <c r="H2165" s="28" t="s">
        <v>161</v>
      </c>
      <c r="I2165" s="350" t="s">
        <v>573</v>
      </c>
      <c r="J2165" s="144" t="s">
        <v>584</v>
      </c>
      <c r="K2165" s="147" t="s">
        <v>576</v>
      </c>
      <c r="L2165" s="121">
        <v>20</v>
      </c>
      <c r="M2165" s="207">
        <v>65</v>
      </c>
      <c r="N2165" s="122"/>
      <c r="O2165" s="197">
        <f t="shared" si="569"/>
        <v>52</v>
      </c>
      <c r="P2165" s="173"/>
      <c r="Q2165" s="194"/>
      <c r="R2165" s="173">
        <f t="shared" si="573"/>
        <v>65</v>
      </c>
      <c r="S2165" s="173">
        <f t="shared" si="571"/>
        <v>13</v>
      </c>
      <c r="T2165" s="111"/>
      <c r="U2165" s="32">
        <f t="shared" si="562"/>
        <v>0</v>
      </c>
      <c r="V2165" s="280" t="s">
        <v>4119</v>
      </c>
      <c r="W2165" s="154" t="s">
        <v>255</v>
      </c>
      <c r="X2165" s="217"/>
      <c r="Y2165" s="294">
        <v>46508</v>
      </c>
      <c r="Z2165" s="212"/>
    </row>
    <row r="2166" spans="1:26" ht="12.75" customHeight="1">
      <c r="A2166" s="309" t="s">
        <v>3050</v>
      </c>
      <c r="B2166" s="310"/>
      <c r="C2166" s="310">
        <v>705423</v>
      </c>
      <c r="D2166" s="311">
        <v>4820231512686</v>
      </c>
      <c r="E2166" s="311">
        <v>4820214000094</v>
      </c>
      <c r="F2166" s="309">
        <v>1806310000</v>
      </c>
      <c r="G2166" s="129" t="s">
        <v>191</v>
      </c>
      <c r="H2166" s="28" t="s">
        <v>161</v>
      </c>
      <c r="I2166" s="350" t="s">
        <v>573</v>
      </c>
      <c r="J2166" s="144" t="s">
        <v>584</v>
      </c>
      <c r="K2166" s="147" t="s">
        <v>577</v>
      </c>
      <c r="L2166" s="121">
        <v>20</v>
      </c>
      <c r="M2166" s="207">
        <v>65</v>
      </c>
      <c r="N2166" s="289"/>
      <c r="O2166" s="197">
        <f t="shared" si="569"/>
        <v>52</v>
      </c>
      <c r="P2166" s="173"/>
      <c r="Q2166" s="194"/>
      <c r="R2166" s="173">
        <f t="shared" si="573"/>
        <v>65</v>
      </c>
      <c r="S2166" s="173">
        <f t="shared" si="571"/>
        <v>13</v>
      </c>
      <c r="T2166" s="111"/>
      <c r="U2166" s="32">
        <f t="shared" si="562"/>
        <v>0</v>
      </c>
      <c r="V2166" s="280"/>
      <c r="W2166" s="156" t="s">
        <v>254</v>
      </c>
      <c r="X2166" s="217"/>
      <c r="Y2166" s="294"/>
      <c r="Z2166" s="212"/>
    </row>
    <row r="2167" spans="1:26" ht="12.75" customHeight="1">
      <c r="A2167" s="309" t="s">
        <v>3051</v>
      </c>
      <c r="B2167" s="310"/>
      <c r="C2167" s="310"/>
      <c r="D2167" s="311">
        <v>4820231512051</v>
      </c>
      <c r="E2167" s="311">
        <v>4820231512051</v>
      </c>
      <c r="F2167" s="309">
        <v>1806310000</v>
      </c>
      <c r="G2167" s="129" t="s">
        <v>191</v>
      </c>
      <c r="H2167" s="28" t="s">
        <v>161</v>
      </c>
      <c r="I2167" s="350" t="s">
        <v>572</v>
      </c>
      <c r="J2167" s="144" t="s">
        <v>584</v>
      </c>
      <c r="K2167" s="147" t="s">
        <v>578</v>
      </c>
      <c r="L2167" s="121">
        <v>20</v>
      </c>
      <c r="M2167" s="207">
        <v>55.68</v>
      </c>
      <c r="N2167" s="289"/>
      <c r="O2167" s="197">
        <f t="shared" si="569"/>
        <v>44.544000000000004</v>
      </c>
      <c r="P2167" s="173"/>
      <c r="Q2167" s="194"/>
      <c r="R2167" s="173">
        <f t="shared" si="573"/>
        <v>55.68</v>
      </c>
      <c r="S2167" s="173">
        <f t="shared" si="571"/>
        <v>11.135999999999996</v>
      </c>
      <c r="T2167" s="111"/>
      <c r="U2167" s="32">
        <f t="shared" ref="U2167:U2200" si="574">O2167*T2167</f>
        <v>0</v>
      </c>
      <c r="V2167" s="280"/>
      <c r="W2167" s="155" t="s">
        <v>253</v>
      </c>
      <c r="X2167" s="217"/>
      <c r="Y2167" s="20"/>
      <c r="Z2167" s="212"/>
    </row>
    <row r="2168" spans="1:26" ht="12.75" customHeight="1">
      <c r="A2168" s="309" t="s">
        <v>3052</v>
      </c>
      <c r="B2168" s="310"/>
      <c r="C2168" s="310"/>
      <c r="D2168" s="311">
        <v>4820231512648</v>
      </c>
      <c r="E2168" s="311">
        <v>4820231512044</v>
      </c>
      <c r="F2168" s="309">
        <v>1806310000</v>
      </c>
      <c r="G2168" s="129" t="s">
        <v>191</v>
      </c>
      <c r="H2168" s="28" t="s">
        <v>161</v>
      </c>
      <c r="I2168" s="263" t="s">
        <v>585</v>
      </c>
      <c r="J2168" s="144" t="s">
        <v>584</v>
      </c>
      <c r="K2168" s="147" t="s">
        <v>577</v>
      </c>
      <c r="L2168" s="121">
        <v>20</v>
      </c>
      <c r="M2168" s="207">
        <v>65</v>
      </c>
      <c r="N2168" s="122"/>
      <c r="O2168" s="197">
        <f t="shared" si="569"/>
        <v>52</v>
      </c>
      <c r="P2168" s="173"/>
      <c r="Q2168" s="194"/>
      <c r="R2168" s="173">
        <f t="shared" si="573"/>
        <v>65</v>
      </c>
      <c r="S2168" s="173">
        <f t="shared" si="571"/>
        <v>13</v>
      </c>
      <c r="T2168" s="111"/>
      <c r="U2168" s="32">
        <f t="shared" si="574"/>
        <v>0</v>
      </c>
      <c r="V2168" s="280">
        <v>1</v>
      </c>
      <c r="W2168" s="154" t="s">
        <v>255</v>
      </c>
      <c r="X2168" s="217"/>
      <c r="Y2168" s="294">
        <v>46508</v>
      </c>
      <c r="Z2168" s="212"/>
    </row>
    <row r="2169" spans="1:26" ht="12.75" customHeight="1">
      <c r="A2169" s="309" t="s">
        <v>3812</v>
      </c>
      <c r="B2169" s="310"/>
      <c r="C2169" s="310"/>
      <c r="D2169" s="311">
        <v>4820231512716</v>
      </c>
      <c r="E2169" s="311">
        <v>4820231512716</v>
      </c>
      <c r="F2169" s="309">
        <v>1806310000</v>
      </c>
      <c r="G2169" s="129" t="s">
        <v>191</v>
      </c>
      <c r="H2169" s="28" t="s">
        <v>161</v>
      </c>
      <c r="I2169" s="263" t="s">
        <v>585</v>
      </c>
      <c r="J2169" s="144" t="s">
        <v>584</v>
      </c>
      <c r="K2169" s="147" t="s">
        <v>3806</v>
      </c>
      <c r="L2169" s="121">
        <v>20</v>
      </c>
      <c r="M2169" s="207">
        <v>65</v>
      </c>
      <c r="N2169" s="122"/>
      <c r="O2169" s="197">
        <f t="shared" ref="O2169" si="575">(M2169+M2169*N2169)*(1-$Y$2/100)</f>
        <v>52</v>
      </c>
      <c r="P2169" s="173"/>
      <c r="Q2169" s="194"/>
      <c r="R2169" s="173">
        <f t="shared" ref="R2169" si="576">M2169</f>
        <v>65</v>
      </c>
      <c r="S2169" s="173">
        <f t="shared" si="571"/>
        <v>13</v>
      </c>
      <c r="T2169" s="111"/>
      <c r="U2169" s="32">
        <f t="shared" si="574"/>
        <v>0</v>
      </c>
      <c r="V2169" s="280">
        <v>10</v>
      </c>
      <c r="W2169" s="137"/>
      <c r="X2169" s="217"/>
      <c r="Y2169" s="294">
        <v>46508</v>
      </c>
      <c r="Z2169" s="294"/>
    </row>
    <row r="2170" spans="1:26" ht="12.75" customHeight="1">
      <c r="A2170" s="309" t="s">
        <v>3813</v>
      </c>
      <c r="B2170" s="310"/>
      <c r="C2170" s="310"/>
      <c r="D2170" s="311">
        <v>4820231512709</v>
      </c>
      <c r="E2170" s="311">
        <v>4820231512709</v>
      </c>
      <c r="F2170" s="309">
        <v>1806310000</v>
      </c>
      <c r="G2170" s="129" t="s">
        <v>191</v>
      </c>
      <c r="H2170" s="28" t="s">
        <v>161</v>
      </c>
      <c r="I2170" s="263" t="s">
        <v>585</v>
      </c>
      <c r="J2170" s="144" t="s">
        <v>584</v>
      </c>
      <c r="K2170" s="147" t="s">
        <v>3807</v>
      </c>
      <c r="L2170" s="121">
        <v>20</v>
      </c>
      <c r="M2170" s="207">
        <v>65</v>
      </c>
      <c r="N2170" s="122"/>
      <c r="O2170" s="197">
        <f t="shared" ref="O2170" si="577">(M2170+M2170*N2170)*(1-$Y$2/100)</f>
        <v>52</v>
      </c>
      <c r="P2170" s="173"/>
      <c r="Q2170" s="194"/>
      <c r="R2170" s="173">
        <f t="shared" ref="R2170" si="578">M2170</f>
        <v>65</v>
      </c>
      <c r="S2170" s="173">
        <f t="shared" si="571"/>
        <v>13</v>
      </c>
      <c r="T2170" s="111"/>
      <c r="U2170" s="32">
        <f t="shared" si="574"/>
        <v>0</v>
      </c>
      <c r="V2170" s="280"/>
      <c r="W2170" s="137"/>
      <c r="X2170" s="217"/>
      <c r="Y2170" s="294"/>
      <c r="Z2170" s="294"/>
    </row>
    <row r="2171" spans="1:26" ht="12.75" customHeight="1">
      <c r="A2171" s="309" t="s">
        <v>3053</v>
      </c>
      <c r="B2171" s="310"/>
      <c r="C2171" s="310"/>
      <c r="D2171" s="311">
        <v>4820214002623</v>
      </c>
      <c r="E2171" s="311">
        <v>4820214002623</v>
      </c>
      <c r="F2171" s="309">
        <v>1806310000</v>
      </c>
      <c r="G2171" s="129" t="s">
        <v>191</v>
      </c>
      <c r="H2171" s="28" t="s">
        <v>161</v>
      </c>
      <c r="I2171" s="263" t="s">
        <v>586</v>
      </c>
      <c r="J2171" s="144" t="s">
        <v>584</v>
      </c>
      <c r="K2171" s="147" t="s">
        <v>579</v>
      </c>
      <c r="L2171" s="121">
        <v>20</v>
      </c>
      <c r="M2171" s="207">
        <v>53.360000000000007</v>
      </c>
      <c r="N2171" s="122"/>
      <c r="O2171" s="197">
        <f t="shared" si="569"/>
        <v>42.688000000000009</v>
      </c>
      <c r="P2171" s="173"/>
      <c r="Q2171" s="194"/>
      <c r="R2171" s="173">
        <f t="shared" si="573"/>
        <v>53.360000000000007</v>
      </c>
      <c r="S2171" s="173">
        <f t="shared" ref="S2171:S2175" si="579">R2171-O2171</f>
        <v>10.671999999999997</v>
      </c>
      <c r="T2171" s="111"/>
      <c r="U2171" s="32">
        <f t="shared" si="574"/>
        <v>0</v>
      </c>
      <c r="V2171" s="280"/>
      <c r="W2171" s="155" t="s">
        <v>253</v>
      </c>
      <c r="X2171" s="217"/>
      <c r="Y2171" s="294"/>
      <c r="Z2171" s="212"/>
    </row>
    <row r="2172" spans="1:26" ht="12.75" customHeight="1">
      <c r="A2172" s="309" t="s">
        <v>3054</v>
      </c>
      <c r="B2172" s="310"/>
      <c r="C2172" s="310"/>
      <c r="D2172" s="311">
        <v>4820231512075</v>
      </c>
      <c r="E2172" s="311">
        <v>4820231512075</v>
      </c>
      <c r="F2172" s="309">
        <v>1806310000</v>
      </c>
      <c r="G2172" s="129" t="s">
        <v>191</v>
      </c>
      <c r="H2172" s="28" t="s">
        <v>161</v>
      </c>
      <c r="I2172" s="263" t="s">
        <v>587</v>
      </c>
      <c r="J2172" s="144" t="s">
        <v>654</v>
      </c>
      <c r="K2172" s="147" t="s">
        <v>79</v>
      </c>
      <c r="L2172" s="121">
        <v>20</v>
      </c>
      <c r="M2172" s="207">
        <v>42.92</v>
      </c>
      <c r="N2172" s="76"/>
      <c r="O2172" s="197">
        <f t="shared" si="569"/>
        <v>34.336000000000006</v>
      </c>
      <c r="P2172" s="173"/>
      <c r="Q2172" s="194"/>
      <c r="R2172" s="173">
        <f t="shared" si="573"/>
        <v>42.92</v>
      </c>
      <c r="S2172" s="173">
        <f t="shared" si="579"/>
        <v>8.5839999999999961</v>
      </c>
      <c r="T2172" s="111"/>
      <c r="U2172" s="32">
        <f t="shared" si="574"/>
        <v>0</v>
      </c>
      <c r="V2172" s="280"/>
      <c r="W2172" s="154" t="s">
        <v>255</v>
      </c>
      <c r="X2172" s="217"/>
      <c r="Y2172" s="294"/>
      <c r="Z2172" s="177"/>
    </row>
    <row r="2173" spans="1:26" ht="12.75" customHeight="1">
      <c r="A2173" s="309" t="s">
        <v>3055</v>
      </c>
      <c r="B2173" s="310"/>
      <c r="C2173" s="310">
        <v>705419</v>
      </c>
      <c r="D2173" s="311">
        <v>4820214003064</v>
      </c>
      <c r="E2173" s="311">
        <v>4820214003064</v>
      </c>
      <c r="F2173" s="309">
        <v>1806310000</v>
      </c>
      <c r="G2173" s="129" t="s">
        <v>191</v>
      </c>
      <c r="H2173" s="28" t="s">
        <v>161</v>
      </c>
      <c r="I2173" s="263" t="s">
        <v>588</v>
      </c>
      <c r="J2173" s="144" t="s">
        <v>654</v>
      </c>
      <c r="K2173" s="147" t="s">
        <v>577</v>
      </c>
      <c r="L2173" s="121">
        <v>20</v>
      </c>
      <c r="M2173" s="207">
        <v>34.799999999999997</v>
      </c>
      <c r="N2173" s="73"/>
      <c r="O2173" s="197">
        <f t="shared" si="569"/>
        <v>27.84</v>
      </c>
      <c r="P2173" s="173"/>
      <c r="Q2173" s="194"/>
      <c r="R2173" s="173">
        <f t="shared" si="573"/>
        <v>34.799999999999997</v>
      </c>
      <c r="S2173" s="173">
        <f t="shared" si="579"/>
        <v>6.9599999999999973</v>
      </c>
      <c r="T2173" s="111"/>
      <c r="U2173" s="32">
        <f t="shared" si="574"/>
        <v>0</v>
      </c>
      <c r="V2173" s="280"/>
      <c r="W2173" s="133" t="s">
        <v>249</v>
      </c>
      <c r="X2173" s="217"/>
      <c r="Y2173" s="74"/>
      <c r="Z2173" s="74"/>
    </row>
    <row r="2174" spans="1:26" ht="12.75" customHeight="1">
      <c r="A2174" s="309" t="s">
        <v>3056</v>
      </c>
      <c r="B2174" s="310"/>
      <c r="C2174" s="310"/>
      <c r="D2174" s="311">
        <v>4820231511597</v>
      </c>
      <c r="E2174" s="311">
        <v>4820231511597</v>
      </c>
      <c r="F2174" s="309">
        <v>1806310000</v>
      </c>
      <c r="G2174" s="129" t="s">
        <v>191</v>
      </c>
      <c r="H2174" s="28" t="s">
        <v>161</v>
      </c>
      <c r="I2174" s="263" t="s">
        <v>817</v>
      </c>
      <c r="J2174" s="271"/>
      <c r="K2174" s="145"/>
      <c r="L2174" s="121"/>
      <c r="M2174" s="207">
        <v>609</v>
      </c>
      <c r="N2174" s="73"/>
      <c r="O2174" s="197">
        <f t="shared" si="569"/>
        <v>487.20000000000005</v>
      </c>
      <c r="P2174" s="173"/>
      <c r="Q2174" s="194"/>
      <c r="R2174" s="173">
        <f t="shared" si="573"/>
        <v>609</v>
      </c>
      <c r="S2174" s="173">
        <f t="shared" si="579"/>
        <v>121.79999999999995</v>
      </c>
      <c r="T2174" s="111"/>
      <c r="U2174" s="32">
        <f t="shared" si="574"/>
        <v>0</v>
      </c>
      <c r="V2174" s="280"/>
      <c r="W2174" s="137"/>
      <c r="X2174" s="217"/>
      <c r="Y2174" s="294"/>
      <c r="Z2174" s="74"/>
    </row>
    <row r="2175" spans="1:26" ht="12.75" customHeight="1">
      <c r="A2175" s="309" t="s">
        <v>3057</v>
      </c>
      <c r="B2175" s="310"/>
      <c r="C2175" s="310">
        <v>705664</v>
      </c>
      <c r="D2175" s="311">
        <v>4820231511191</v>
      </c>
      <c r="E2175" s="311">
        <v>4820231511191</v>
      </c>
      <c r="F2175" s="309">
        <v>1806310000</v>
      </c>
      <c r="G2175" s="129" t="s">
        <v>191</v>
      </c>
      <c r="H2175" s="28" t="s">
        <v>161</v>
      </c>
      <c r="I2175" s="263" t="s">
        <v>818</v>
      </c>
      <c r="J2175" s="271"/>
      <c r="K2175" s="145"/>
      <c r="L2175" s="121"/>
      <c r="M2175" s="207">
        <v>609</v>
      </c>
      <c r="N2175" s="73"/>
      <c r="O2175" s="197">
        <f t="shared" si="569"/>
        <v>487.20000000000005</v>
      </c>
      <c r="P2175" s="173"/>
      <c r="Q2175" s="194"/>
      <c r="R2175" s="173">
        <f t="shared" si="573"/>
        <v>609</v>
      </c>
      <c r="S2175" s="173">
        <f t="shared" si="579"/>
        <v>121.79999999999995</v>
      </c>
      <c r="T2175" s="111"/>
      <c r="U2175" s="32">
        <f t="shared" si="574"/>
        <v>0</v>
      </c>
      <c r="V2175" s="280"/>
      <c r="W2175" s="137"/>
      <c r="X2175" s="217"/>
      <c r="Y2175" s="294"/>
      <c r="Z2175" s="74"/>
    </row>
    <row r="2176" spans="1:26" ht="12.75" customHeight="1">
      <c r="A2176" s="309" t="s">
        <v>3058</v>
      </c>
      <c r="B2176" s="310"/>
      <c r="C2176" s="310">
        <v>705665</v>
      </c>
      <c r="D2176" s="311">
        <v>4820231511610</v>
      </c>
      <c r="E2176" s="311">
        <v>4820231511610</v>
      </c>
      <c r="F2176" s="309">
        <v>1806310000</v>
      </c>
      <c r="G2176" s="129" t="s">
        <v>191</v>
      </c>
      <c r="H2176" s="28" t="s">
        <v>161</v>
      </c>
      <c r="I2176" s="263" t="s">
        <v>819</v>
      </c>
      <c r="J2176" s="271"/>
      <c r="K2176" s="145"/>
      <c r="L2176" s="121"/>
      <c r="M2176" s="207">
        <v>609</v>
      </c>
      <c r="N2176" s="73"/>
      <c r="O2176" s="197">
        <f t="shared" si="569"/>
        <v>487.20000000000005</v>
      </c>
      <c r="P2176" s="173"/>
      <c r="Q2176" s="194"/>
      <c r="R2176" s="173">
        <f>M2176</f>
        <v>609</v>
      </c>
      <c r="S2176" s="173">
        <f>R2176-O2176</f>
        <v>121.79999999999995</v>
      </c>
      <c r="T2176" s="111"/>
      <c r="U2176" s="32">
        <f t="shared" si="574"/>
        <v>0</v>
      </c>
      <c r="V2176" s="280"/>
      <c r="W2176" s="137"/>
      <c r="X2176" s="217"/>
      <c r="Y2176" s="294"/>
      <c r="Z2176" s="74"/>
    </row>
    <row r="2177" spans="1:26" ht="12.75" customHeight="1">
      <c r="A2177" s="309" t="s">
        <v>3081</v>
      </c>
      <c r="B2177" s="310"/>
      <c r="C2177" s="310"/>
      <c r="D2177" s="311">
        <v>4820214004818</v>
      </c>
      <c r="E2177" s="311">
        <v>4820214004818</v>
      </c>
      <c r="F2177" s="309">
        <v>1806310000</v>
      </c>
      <c r="G2177" s="129" t="s">
        <v>191</v>
      </c>
      <c r="H2177" s="28" t="s">
        <v>161</v>
      </c>
      <c r="I2177" s="350" t="s">
        <v>570</v>
      </c>
      <c r="J2177" s="105" t="s">
        <v>3079</v>
      </c>
      <c r="K2177" s="147" t="s">
        <v>571</v>
      </c>
      <c r="L2177" s="121">
        <v>1</v>
      </c>
      <c r="M2177" s="207">
        <v>986</v>
      </c>
      <c r="N2177" s="122"/>
      <c r="O2177" s="197">
        <f t="shared" si="569"/>
        <v>788.80000000000007</v>
      </c>
      <c r="P2177" s="173"/>
      <c r="Q2177" s="194"/>
      <c r="R2177" s="173">
        <f t="shared" ref="R2177:R2181" si="580">M2177</f>
        <v>986</v>
      </c>
      <c r="S2177" s="173">
        <f t="shared" ref="S2177:S2181" si="581">R2177-O2177</f>
        <v>197.19999999999993</v>
      </c>
      <c r="T2177" s="111"/>
      <c r="U2177" s="32">
        <f t="shared" si="574"/>
        <v>0</v>
      </c>
      <c r="V2177" s="280"/>
      <c r="W2177" s="306"/>
      <c r="X2177" s="217"/>
      <c r="Y2177" s="294"/>
      <c r="Z2177" s="294"/>
    </row>
    <row r="2178" spans="1:26" ht="12.75" customHeight="1">
      <c r="A2178" s="309" t="s">
        <v>3082</v>
      </c>
      <c r="B2178" s="310"/>
      <c r="C2178" s="310"/>
      <c r="D2178" s="311">
        <v>4820214000223</v>
      </c>
      <c r="E2178" s="311">
        <v>4820214000223</v>
      </c>
      <c r="F2178" s="309">
        <v>1806310000</v>
      </c>
      <c r="G2178" s="129" t="s">
        <v>191</v>
      </c>
      <c r="H2178" s="28" t="s">
        <v>161</v>
      </c>
      <c r="I2178" s="350" t="s">
        <v>573</v>
      </c>
      <c r="J2178" s="105" t="s">
        <v>3079</v>
      </c>
      <c r="K2178" s="147" t="s">
        <v>574</v>
      </c>
      <c r="L2178" s="121">
        <v>1</v>
      </c>
      <c r="M2178" s="207">
        <v>1067.2</v>
      </c>
      <c r="N2178" s="73"/>
      <c r="O2178" s="197">
        <f t="shared" si="569"/>
        <v>853.7600000000001</v>
      </c>
      <c r="P2178" s="173"/>
      <c r="Q2178" s="194"/>
      <c r="R2178" s="173">
        <f t="shared" si="580"/>
        <v>1067.2</v>
      </c>
      <c r="S2178" s="173">
        <f t="shared" si="581"/>
        <v>213.43999999999994</v>
      </c>
      <c r="T2178" s="111"/>
      <c r="U2178" s="32">
        <f t="shared" si="574"/>
        <v>0</v>
      </c>
      <c r="V2178" s="280"/>
      <c r="W2178" s="306"/>
      <c r="X2178" s="219"/>
      <c r="Y2178" s="294"/>
      <c r="Z2178" s="294"/>
    </row>
    <row r="2179" spans="1:26" ht="12.75" customHeight="1">
      <c r="A2179" s="309" t="s">
        <v>3083</v>
      </c>
      <c r="B2179" s="310"/>
      <c r="C2179" s="310"/>
      <c r="D2179" s="311">
        <v>4820214003088</v>
      </c>
      <c r="E2179" s="311">
        <v>4820214003088</v>
      </c>
      <c r="F2179" s="309">
        <v>1806310000</v>
      </c>
      <c r="G2179" s="129" t="s">
        <v>191</v>
      </c>
      <c r="H2179" s="28" t="s">
        <v>161</v>
      </c>
      <c r="I2179" s="263" t="s">
        <v>585</v>
      </c>
      <c r="J2179" s="105" t="s">
        <v>3079</v>
      </c>
      <c r="K2179" s="147" t="s">
        <v>577</v>
      </c>
      <c r="L2179" s="121">
        <v>1</v>
      </c>
      <c r="M2179" s="207">
        <v>1113.5999999999999</v>
      </c>
      <c r="N2179" s="122"/>
      <c r="O2179" s="197">
        <f t="shared" si="569"/>
        <v>890.88</v>
      </c>
      <c r="P2179" s="173"/>
      <c r="Q2179" s="194"/>
      <c r="R2179" s="173">
        <f t="shared" si="580"/>
        <v>1113.5999999999999</v>
      </c>
      <c r="S2179" s="173">
        <f t="shared" si="581"/>
        <v>222.71999999999991</v>
      </c>
      <c r="T2179" s="111"/>
      <c r="U2179" s="32">
        <f t="shared" si="574"/>
        <v>0</v>
      </c>
      <c r="V2179" s="280"/>
      <c r="W2179" s="306"/>
      <c r="X2179" s="217"/>
      <c r="Y2179" s="294"/>
      <c r="Z2179" s="294"/>
    </row>
    <row r="2180" spans="1:26" ht="12.75" customHeight="1">
      <c r="A2180" s="309" t="s">
        <v>3084</v>
      </c>
      <c r="B2180" s="310"/>
      <c r="C2180" s="310"/>
      <c r="D2180" s="311">
        <v>4820214003590</v>
      </c>
      <c r="E2180" s="311">
        <v>4820214003590</v>
      </c>
      <c r="F2180" s="309">
        <v>1806310000</v>
      </c>
      <c r="G2180" s="129" t="s">
        <v>191</v>
      </c>
      <c r="H2180" s="28" t="s">
        <v>161</v>
      </c>
      <c r="I2180" s="263" t="s">
        <v>586</v>
      </c>
      <c r="J2180" s="105" t="s">
        <v>3079</v>
      </c>
      <c r="K2180" s="147" t="s">
        <v>579</v>
      </c>
      <c r="L2180" s="121">
        <v>1</v>
      </c>
      <c r="M2180" s="207">
        <v>1067.2</v>
      </c>
      <c r="N2180" s="122"/>
      <c r="O2180" s="197">
        <f t="shared" si="569"/>
        <v>853.7600000000001</v>
      </c>
      <c r="P2180" s="173"/>
      <c r="Q2180" s="194"/>
      <c r="R2180" s="173">
        <f t="shared" si="580"/>
        <v>1067.2</v>
      </c>
      <c r="S2180" s="173">
        <f t="shared" si="581"/>
        <v>213.43999999999994</v>
      </c>
      <c r="T2180" s="111"/>
      <c r="U2180" s="32">
        <f t="shared" si="574"/>
        <v>0</v>
      </c>
      <c r="V2180" s="280"/>
      <c r="W2180" s="306"/>
      <c r="X2180" s="217"/>
      <c r="Y2180" s="294"/>
      <c r="Z2180" s="294"/>
    </row>
    <row r="2181" spans="1:26" ht="12.75" customHeight="1">
      <c r="A2181" s="309" t="s">
        <v>3085</v>
      </c>
      <c r="B2181" s="310"/>
      <c r="C2181" s="310"/>
      <c r="D2181" s="307">
        <v>4820214005037</v>
      </c>
      <c r="E2181" s="307">
        <v>4820214005037</v>
      </c>
      <c r="F2181" s="309">
        <v>1806310000</v>
      </c>
      <c r="G2181" s="129" t="s">
        <v>191</v>
      </c>
      <c r="H2181" s="28" t="s">
        <v>161</v>
      </c>
      <c r="I2181" s="264" t="s">
        <v>702</v>
      </c>
      <c r="J2181" s="144" t="s">
        <v>3080</v>
      </c>
      <c r="K2181" s="147"/>
      <c r="L2181" s="121">
        <v>1</v>
      </c>
      <c r="M2181" s="207">
        <v>1020.8</v>
      </c>
      <c r="N2181" s="73"/>
      <c r="O2181" s="197">
        <f t="shared" si="569"/>
        <v>816.64</v>
      </c>
      <c r="P2181" s="173"/>
      <c r="Q2181" s="194"/>
      <c r="R2181" s="173">
        <f t="shared" si="580"/>
        <v>1020.8</v>
      </c>
      <c r="S2181" s="173">
        <f t="shared" si="581"/>
        <v>204.15999999999997</v>
      </c>
      <c r="T2181" s="111"/>
      <c r="U2181" s="32">
        <f t="shared" si="574"/>
        <v>0</v>
      </c>
      <c r="V2181" s="280"/>
      <c r="W2181" s="306"/>
      <c r="X2181" s="217"/>
      <c r="Y2181" s="294"/>
      <c r="Z2181" s="74"/>
    </row>
    <row r="2182" spans="1:26" s="45" customFormat="1" ht="12.75" customHeight="1">
      <c r="A2182" s="309"/>
      <c r="B2182" s="310"/>
      <c r="C2182" s="310"/>
      <c r="D2182" s="311"/>
      <c r="E2182" s="309"/>
      <c r="F2182" s="309"/>
      <c r="G2182" s="131"/>
      <c r="H2182" s="85"/>
      <c r="I2182" s="90" t="s">
        <v>236</v>
      </c>
      <c r="J2182" s="108"/>
      <c r="K2182" s="86"/>
      <c r="L2182" s="87"/>
      <c r="M2182" s="88"/>
      <c r="N2182" s="89"/>
      <c r="O2182" s="197"/>
      <c r="P2182" s="173"/>
      <c r="Q2182" s="194"/>
      <c r="R2182" s="173"/>
      <c r="S2182" s="173"/>
      <c r="T2182" s="111"/>
      <c r="U2182" s="32">
        <f t="shared" si="574"/>
        <v>0</v>
      </c>
      <c r="V2182" s="280"/>
      <c r="W2182" s="137"/>
      <c r="X2182" s="232"/>
      <c r="Y2182" s="294"/>
      <c r="Z2182" s="188"/>
    </row>
    <row r="2183" spans="1:26" s="45" customFormat="1" ht="12.75" customHeight="1">
      <c r="A2183" s="309" t="s">
        <v>3059</v>
      </c>
      <c r="B2183" s="310"/>
      <c r="C2183" s="310"/>
      <c r="D2183" s="311"/>
      <c r="E2183" s="309"/>
      <c r="F2183" s="309"/>
      <c r="G2183" s="129" t="s">
        <v>259</v>
      </c>
      <c r="H2183" s="327" t="s">
        <v>788</v>
      </c>
      <c r="I2183" s="254" t="s">
        <v>689</v>
      </c>
      <c r="J2183" s="105" t="s">
        <v>568</v>
      </c>
      <c r="K2183" s="43" t="s">
        <v>260</v>
      </c>
      <c r="L2183" s="15"/>
      <c r="M2183" s="206">
        <v>11.809180327868852</v>
      </c>
      <c r="N2183" s="73"/>
      <c r="O2183" s="197">
        <f t="shared" ref="O2183:O2200" si="582">(M2183+M2183*N2183)*$Y$3*(1-$Y$2/100)</f>
        <v>500.70924590163935</v>
      </c>
      <c r="P2183" s="173"/>
      <c r="Q2183" s="194"/>
      <c r="R2183" s="173">
        <f t="shared" ref="R2183:R2200" si="583">M2183*$Y$3</f>
        <v>625.88655737704914</v>
      </c>
      <c r="S2183" s="173">
        <f t="shared" ref="S2183:S2185" si="584">R2183-O2183</f>
        <v>125.17731147540979</v>
      </c>
      <c r="T2183" s="153"/>
      <c r="U2183" s="32">
        <f t="shared" si="574"/>
        <v>0</v>
      </c>
      <c r="V2183" s="280"/>
      <c r="W2183" s="137"/>
      <c r="X2183" s="213"/>
      <c r="Y2183" s="294"/>
      <c r="Z2183" s="35"/>
    </row>
    <row r="2184" spans="1:26" s="45" customFormat="1" ht="12.75" customHeight="1">
      <c r="A2184" s="309" t="s">
        <v>3060</v>
      </c>
      <c r="B2184" s="310"/>
      <c r="C2184" s="310"/>
      <c r="D2184" s="311"/>
      <c r="E2184" s="309"/>
      <c r="F2184" s="309"/>
      <c r="G2184" s="129" t="s">
        <v>259</v>
      </c>
      <c r="H2184" s="327" t="s">
        <v>788</v>
      </c>
      <c r="I2184" s="254" t="s">
        <v>689</v>
      </c>
      <c r="J2184" s="105" t="s">
        <v>568</v>
      </c>
      <c r="K2184" s="43" t="s">
        <v>128</v>
      </c>
      <c r="L2184" s="15"/>
      <c r="M2184" s="206">
        <v>11.809180327868852</v>
      </c>
      <c r="N2184" s="73"/>
      <c r="O2184" s="197">
        <f t="shared" si="582"/>
        <v>500.70924590163935</v>
      </c>
      <c r="P2184" s="173"/>
      <c r="Q2184" s="194"/>
      <c r="R2184" s="173">
        <f t="shared" si="583"/>
        <v>625.88655737704914</v>
      </c>
      <c r="S2184" s="173">
        <f t="shared" si="584"/>
        <v>125.17731147540979</v>
      </c>
      <c r="T2184" s="153"/>
      <c r="U2184" s="32">
        <f t="shared" si="574"/>
        <v>0</v>
      </c>
      <c r="V2184" s="280"/>
      <c r="W2184" s="137"/>
      <c r="X2184" s="213"/>
      <c r="Y2184" s="294"/>
      <c r="Z2184" s="35"/>
    </row>
    <row r="2185" spans="1:26" s="45" customFormat="1" ht="12.75" customHeight="1">
      <c r="A2185" s="309" t="s">
        <v>3061</v>
      </c>
      <c r="B2185" s="310"/>
      <c r="C2185" s="310"/>
      <c r="D2185" s="311"/>
      <c r="E2185" s="309"/>
      <c r="F2185" s="309"/>
      <c r="G2185" s="129" t="s">
        <v>259</v>
      </c>
      <c r="H2185" s="327" t="s">
        <v>788</v>
      </c>
      <c r="I2185" s="254" t="s">
        <v>689</v>
      </c>
      <c r="J2185" s="105" t="s">
        <v>568</v>
      </c>
      <c r="K2185" s="43" t="s">
        <v>425</v>
      </c>
      <c r="L2185" s="15"/>
      <c r="M2185" s="206">
        <v>11.809180327868852</v>
      </c>
      <c r="N2185" s="73"/>
      <c r="O2185" s="197">
        <f t="shared" si="582"/>
        <v>500.70924590163935</v>
      </c>
      <c r="P2185" s="173"/>
      <c r="Q2185" s="194"/>
      <c r="R2185" s="173">
        <f t="shared" si="583"/>
        <v>625.88655737704914</v>
      </c>
      <c r="S2185" s="173">
        <f t="shared" si="584"/>
        <v>125.17731147540979</v>
      </c>
      <c r="T2185" s="153"/>
      <c r="U2185" s="32">
        <f t="shared" si="574"/>
        <v>0</v>
      </c>
      <c r="V2185" s="280"/>
      <c r="W2185" s="137"/>
      <c r="X2185" s="213"/>
      <c r="Y2185" s="294"/>
      <c r="Z2185" s="35"/>
    </row>
    <row r="2186" spans="1:26" s="45" customFormat="1" ht="12.75" customHeight="1">
      <c r="A2186" s="309" t="s">
        <v>3062</v>
      </c>
      <c r="B2186" s="310"/>
      <c r="C2186" s="310"/>
      <c r="D2186" s="311"/>
      <c r="E2186" s="309"/>
      <c r="F2186" s="309"/>
      <c r="G2186" s="129" t="s">
        <v>259</v>
      </c>
      <c r="H2186" s="327" t="s">
        <v>788</v>
      </c>
      <c r="I2186" s="254" t="s">
        <v>689</v>
      </c>
      <c r="J2186" s="105" t="s">
        <v>568</v>
      </c>
      <c r="K2186" s="43" t="s">
        <v>263</v>
      </c>
      <c r="L2186" s="15"/>
      <c r="M2186" s="206">
        <v>11.809180327868852</v>
      </c>
      <c r="N2186" s="73"/>
      <c r="O2186" s="197">
        <f t="shared" si="582"/>
        <v>500.70924590163935</v>
      </c>
      <c r="P2186" s="173"/>
      <c r="Q2186" s="194"/>
      <c r="R2186" s="173">
        <f t="shared" si="583"/>
        <v>625.88655737704914</v>
      </c>
      <c r="S2186" s="173">
        <f t="shared" ref="S2186:S2200" si="585">R2186-O2186</f>
        <v>125.17731147540979</v>
      </c>
      <c r="T2186" s="153"/>
      <c r="U2186" s="32">
        <f t="shared" si="574"/>
        <v>0</v>
      </c>
      <c r="V2186" s="280"/>
      <c r="W2186" s="137"/>
      <c r="X2186" s="213"/>
      <c r="Y2186" s="294"/>
      <c r="Z2186" s="35"/>
    </row>
    <row r="2187" spans="1:26" s="45" customFormat="1" ht="12.75" customHeight="1">
      <c r="A2187" s="309" t="s">
        <v>3063</v>
      </c>
      <c r="B2187" s="310"/>
      <c r="C2187" s="310"/>
      <c r="D2187" s="311"/>
      <c r="E2187" s="309"/>
      <c r="F2187" s="309"/>
      <c r="G2187" s="129" t="s">
        <v>259</v>
      </c>
      <c r="H2187" s="327" t="s">
        <v>788</v>
      </c>
      <c r="I2187" s="254" t="s">
        <v>689</v>
      </c>
      <c r="J2187" s="105" t="s">
        <v>568</v>
      </c>
      <c r="K2187" s="43" t="s">
        <v>426</v>
      </c>
      <c r="L2187" s="15"/>
      <c r="M2187" s="206">
        <v>11.809180327868852</v>
      </c>
      <c r="N2187" s="73"/>
      <c r="O2187" s="197">
        <f t="shared" si="582"/>
        <v>500.70924590163935</v>
      </c>
      <c r="P2187" s="173"/>
      <c r="Q2187" s="194"/>
      <c r="R2187" s="173">
        <f t="shared" si="583"/>
        <v>625.88655737704914</v>
      </c>
      <c r="S2187" s="173">
        <f t="shared" si="585"/>
        <v>125.17731147540979</v>
      </c>
      <c r="T2187" s="153"/>
      <c r="U2187" s="32">
        <f t="shared" si="574"/>
        <v>0</v>
      </c>
      <c r="V2187" s="280"/>
      <c r="W2187" s="137"/>
      <c r="X2187" s="213"/>
      <c r="Y2187" s="294"/>
      <c r="Z2187" s="35"/>
    </row>
    <row r="2188" spans="1:26" s="45" customFormat="1" ht="12.75" customHeight="1">
      <c r="A2188" s="309" t="s">
        <v>3064</v>
      </c>
      <c r="B2188" s="310"/>
      <c r="C2188" s="310"/>
      <c r="D2188" s="311"/>
      <c r="E2188" s="309"/>
      <c r="F2188" s="309"/>
      <c r="G2188" s="129" t="s">
        <v>259</v>
      </c>
      <c r="H2188" s="327" t="s">
        <v>788</v>
      </c>
      <c r="I2188" s="254" t="s">
        <v>689</v>
      </c>
      <c r="J2188" s="105" t="s">
        <v>568</v>
      </c>
      <c r="K2188" s="43" t="s">
        <v>264</v>
      </c>
      <c r="L2188" s="15"/>
      <c r="M2188" s="206">
        <v>11.809180327868852</v>
      </c>
      <c r="N2188" s="73"/>
      <c r="O2188" s="197">
        <f t="shared" si="582"/>
        <v>500.70924590163935</v>
      </c>
      <c r="P2188" s="173"/>
      <c r="Q2188" s="194"/>
      <c r="R2188" s="173">
        <f t="shared" si="583"/>
        <v>625.88655737704914</v>
      </c>
      <c r="S2188" s="173">
        <f t="shared" si="585"/>
        <v>125.17731147540979</v>
      </c>
      <c r="T2188" s="153"/>
      <c r="U2188" s="32">
        <f t="shared" si="574"/>
        <v>0</v>
      </c>
      <c r="V2188" s="280"/>
      <c r="W2188" s="137"/>
      <c r="X2188" s="213"/>
      <c r="Y2188" s="294"/>
      <c r="Z2188" s="35"/>
    </row>
    <row r="2189" spans="1:26" s="45" customFormat="1" ht="12.75" customHeight="1">
      <c r="A2189" s="309" t="s">
        <v>3065</v>
      </c>
      <c r="B2189" s="310"/>
      <c r="C2189" s="310"/>
      <c r="D2189" s="311"/>
      <c r="E2189" s="309"/>
      <c r="F2189" s="309"/>
      <c r="G2189" s="129" t="s">
        <v>259</v>
      </c>
      <c r="H2189" s="327" t="s">
        <v>788</v>
      </c>
      <c r="I2189" s="254" t="s">
        <v>689</v>
      </c>
      <c r="J2189" s="105" t="s">
        <v>568</v>
      </c>
      <c r="K2189" s="43" t="s">
        <v>265</v>
      </c>
      <c r="L2189" s="15"/>
      <c r="M2189" s="206">
        <v>11.809180327868852</v>
      </c>
      <c r="N2189" s="73"/>
      <c r="O2189" s="197">
        <f t="shared" si="582"/>
        <v>500.70924590163935</v>
      </c>
      <c r="P2189" s="173"/>
      <c r="Q2189" s="194"/>
      <c r="R2189" s="173">
        <f t="shared" si="583"/>
        <v>625.88655737704914</v>
      </c>
      <c r="S2189" s="173">
        <f t="shared" si="585"/>
        <v>125.17731147540979</v>
      </c>
      <c r="T2189" s="153"/>
      <c r="U2189" s="32">
        <f t="shared" si="574"/>
        <v>0</v>
      </c>
      <c r="V2189" s="280"/>
      <c r="W2189" s="137"/>
      <c r="X2189" s="213"/>
      <c r="Y2189" s="294"/>
      <c r="Z2189" s="35"/>
    </row>
    <row r="2190" spans="1:26" s="45" customFormat="1" ht="12.75" customHeight="1">
      <c r="A2190" s="309" t="s">
        <v>3066</v>
      </c>
      <c r="B2190" s="310"/>
      <c r="C2190" s="310"/>
      <c r="D2190" s="311"/>
      <c r="E2190" s="309"/>
      <c r="F2190" s="309"/>
      <c r="G2190" s="129" t="s">
        <v>259</v>
      </c>
      <c r="H2190" s="327" t="s">
        <v>788</v>
      </c>
      <c r="I2190" s="254" t="s">
        <v>689</v>
      </c>
      <c r="J2190" s="105" t="s">
        <v>568</v>
      </c>
      <c r="K2190" s="43" t="s">
        <v>266</v>
      </c>
      <c r="L2190" s="15"/>
      <c r="M2190" s="206">
        <v>11.809180327868852</v>
      </c>
      <c r="N2190" s="73"/>
      <c r="O2190" s="197">
        <f t="shared" si="582"/>
        <v>500.70924590163935</v>
      </c>
      <c r="P2190" s="173"/>
      <c r="Q2190" s="194"/>
      <c r="R2190" s="173">
        <f t="shared" si="583"/>
        <v>625.88655737704914</v>
      </c>
      <c r="S2190" s="173">
        <f t="shared" si="585"/>
        <v>125.17731147540979</v>
      </c>
      <c r="T2190" s="153"/>
      <c r="U2190" s="32">
        <f t="shared" si="574"/>
        <v>0</v>
      </c>
      <c r="V2190" s="280"/>
      <c r="W2190" s="137"/>
      <c r="X2190" s="213"/>
      <c r="Y2190" s="294"/>
      <c r="Z2190" s="35"/>
    </row>
    <row r="2191" spans="1:26" s="45" customFormat="1" ht="12.75" customHeight="1">
      <c r="A2191" s="309" t="s">
        <v>3067</v>
      </c>
      <c r="B2191" s="310"/>
      <c r="C2191" s="310"/>
      <c r="D2191" s="311"/>
      <c r="E2191" s="309"/>
      <c r="F2191" s="309"/>
      <c r="G2191" s="129" t="s">
        <v>259</v>
      </c>
      <c r="H2191" s="327" t="s">
        <v>788</v>
      </c>
      <c r="I2191" s="254" t="s">
        <v>689</v>
      </c>
      <c r="J2191" s="105" t="s">
        <v>568</v>
      </c>
      <c r="K2191" s="43" t="s">
        <v>427</v>
      </c>
      <c r="L2191" s="15"/>
      <c r="M2191" s="206">
        <v>11.809180327868852</v>
      </c>
      <c r="N2191" s="73"/>
      <c r="O2191" s="197">
        <f t="shared" si="582"/>
        <v>500.70924590163935</v>
      </c>
      <c r="P2191" s="173"/>
      <c r="Q2191" s="194"/>
      <c r="R2191" s="173">
        <f t="shared" si="583"/>
        <v>625.88655737704914</v>
      </c>
      <c r="S2191" s="173">
        <f t="shared" si="585"/>
        <v>125.17731147540979</v>
      </c>
      <c r="T2191" s="153"/>
      <c r="U2191" s="32">
        <f t="shared" si="574"/>
        <v>0</v>
      </c>
      <c r="V2191" s="280"/>
      <c r="W2191" s="137"/>
      <c r="X2191" s="213"/>
      <c r="Y2191" s="294"/>
      <c r="Z2191" s="35"/>
    </row>
    <row r="2192" spans="1:26" s="45" customFormat="1" ht="12.75" customHeight="1">
      <c r="A2192" s="309" t="s">
        <v>3068</v>
      </c>
      <c r="B2192" s="310"/>
      <c r="C2192" s="310"/>
      <c r="D2192" s="311">
        <v>8590061020137</v>
      </c>
      <c r="E2192" s="309"/>
      <c r="F2192" s="309"/>
      <c r="G2192" s="129" t="s">
        <v>259</v>
      </c>
      <c r="H2192" s="327" t="s">
        <v>788</v>
      </c>
      <c r="I2192" s="254" t="s">
        <v>261</v>
      </c>
      <c r="J2192" s="105" t="s">
        <v>568</v>
      </c>
      <c r="K2192" s="43" t="s">
        <v>260</v>
      </c>
      <c r="L2192" s="15"/>
      <c r="M2192" s="206">
        <v>19.484375</v>
      </c>
      <c r="N2192" s="73"/>
      <c r="O2192" s="197">
        <f t="shared" si="582"/>
        <v>826.13750000000005</v>
      </c>
      <c r="P2192" s="173"/>
      <c r="Q2192" s="194"/>
      <c r="R2192" s="173">
        <f t="shared" si="583"/>
        <v>1032.671875</v>
      </c>
      <c r="S2192" s="173">
        <f t="shared" si="585"/>
        <v>206.53437499999995</v>
      </c>
      <c r="T2192" s="153"/>
      <c r="U2192" s="32">
        <f t="shared" si="574"/>
        <v>0</v>
      </c>
      <c r="V2192" s="280"/>
      <c r="W2192" s="134" t="s">
        <v>250</v>
      </c>
      <c r="X2192" s="213"/>
      <c r="Y2192" s="294"/>
      <c r="Z2192" s="177"/>
    </row>
    <row r="2193" spans="1:26" s="45" customFormat="1" ht="12.75" customHeight="1">
      <c r="A2193" s="309" t="s">
        <v>3069</v>
      </c>
      <c r="B2193" s="310"/>
      <c r="C2193" s="310"/>
      <c r="D2193" s="311">
        <v>8594181600453</v>
      </c>
      <c r="E2193" s="309"/>
      <c r="F2193" s="309"/>
      <c r="G2193" s="129" t="s">
        <v>259</v>
      </c>
      <c r="H2193" s="327" t="s">
        <v>788</v>
      </c>
      <c r="I2193" s="254" t="s">
        <v>261</v>
      </c>
      <c r="J2193" s="105" t="s">
        <v>568</v>
      </c>
      <c r="K2193" s="43" t="s">
        <v>128</v>
      </c>
      <c r="L2193" s="15"/>
      <c r="M2193" s="206">
        <v>19.484375</v>
      </c>
      <c r="N2193" s="73"/>
      <c r="O2193" s="197">
        <f t="shared" si="582"/>
        <v>826.13750000000005</v>
      </c>
      <c r="P2193" s="173"/>
      <c r="Q2193" s="194"/>
      <c r="R2193" s="173">
        <f t="shared" si="583"/>
        <v>1032.671875</v>
      </c>
      <c r="S2193" s="173">
        <f t="shared" si="585"/>
        <v>206.53437499999995</v>
      </c>
      <c r="T2193" s="153"/>
      <c r="U2193" s="32">
        <f t="shared" si="574"/>
        <v>0</v>
      </c>
      <c r="V2193" s="280"/>
      <c r="W2193" s="134" t="s">
        <v>250</v>
      </c>
      <c r="X2193" s="213"/>
      <c r="Y2193" s="294"/>
      <c r="Z2193" s="177"/>
    </row>
    <row r="2194" spans="1:26" s="45" customFormat="1" ht="12.75" customHeight="1">
      <c r="A2194" s="309" t="s">
        <v>3070</v>
      </c>
      <c r="B2194" s="310"/>
      <c r="C2194" s="310"/>
      <c r="D2194" s="311">
        <v>8594181600460</v>
      </c>
      <c r="E2194" s="309"/>
      <c r="F2194" s="309"/>
      <c r="G2194" s="129" t="s">
        <v>259</v>
      </c>
      <c r="H2194" s="327" t="s">
        <v>788</v>
      </c>
      <c r="I2194" s="254" t="s">
        <v>261</v>
      </c>
      <c r="J2194" s="105" t="s">
        <v>568</v>
      </c>
      <c r="K2194" s="43" t="s">
        <v>262</v>
      </c>
      <c r="L2194" s="15"/>
      <c r="M2194" s="206">
        <v>19.484375</v>
      </c>
      <c r="N2194" s="73"/>
      <c r="O2194" s="197">
        <f t="shared" si="582"/>
        <v>826.13750000000005</v>
      </c>
      <c r="P2194" s="173"/>
      <c r="Q2194" s="194"/>
      <c r="R2194" s="173">
        <f t="shared" si="583"/>
        <v>1032.671875</v>
      </c>
      <c r="S2194" s="173">
        <f t="shared" si="585"/>
        <v>206.53437499999995</v>
      </c>
      <c r="T2194" s="153"/>
      <c r="U2194" s="32">
        <f t="shared" si="574"/>
        <v>0</v>
      </c>
      <c r="V2194" s="280"/>
      <c r="W2194" s="133" t="s">
        <v>249</v>
      </c>
      <c r="X2194" s="213"/>
      <c r="Y2194" s="294"/>
      <c r="Z2194" s="177"/>
    </row>
    <row r="2195" spans="1:26" s="45" customFormat="1" ht="12.75" customHeight="1">
      <c r="A2195" s="309" t="s">
        <v>3071</v>
      </c>
      <c r="B2195" s="310"/>
      <c r="C2195" s="310"/>
      <c r="D2195" s="311">
        <v>8590051020130</v>
      </c>
      <c r="E2195" s="309"/>
      <c r="F2195" s="309"/>
      <c r="G2195" s="129" t="s">
        <v>259</v>
      </c>
      <c r="H2195" s="327" t="s">
        <v>788</v>
      </c>
      <c r="I2195" s="254" t="s">
        <v>261</v>
      </c>
      <c r="J2195" s="105" t="s">
        <v>568</v>
      </c>
      <c r="K2195" s="43" t="s">
        <v>263</v>
      </c>
      <c r="L2195" s="15"/>
      <c r="M2195" s="206">
        <v>19.484375</v>
      </c>
      <c r="N2195" s="73"/>
      <c r="O2195" s="197">
        <f t="shared" si="582"/>
        <v>826.13750000000005</v>
      </c>
      <c r="P2195" s="173"/>
      <c r="Q2195" s="194"/>
      <c r="R2195" s="173">
        <f t="shared" si="583"/>
        <v>1032.671875</v>
      </c>
      <c r="S2195" s="173">
        <f t="shared" si="585"/>
        <v>206.53437499999995</v>
      </c>
      <c r="T2195" s="153"/>
      <c r="U2195" s="32">
        <f t="shared" si="574"/>
        <v>0</v>
      </c>
      <c r="V2195" s="280"/>
      <c r="W2195" s="134" t="s">
        <v>250</v>
      </c>
      <c r="X2195" s="213"/>
      <c r="Y2195" s="294"/>
      <c r="Z2195" s="177"/>
    </row>
    <row r="2196" spans="1:26" s="45" customFormat="1" ht="12.75" customHeight="1">
      <c r="A2196" s="309" t="s">
        <v>3072</v>
      </c>
      <c r="B2196" s="310"/>
      <c r="C2196" s="310"/>
      <c r="D2196" s="311">
        <v>8594181603225</v>
      </c>
      <c r="E2196" s="309"/>
      <c r="F2196" s="309"/>
      <c r="G2196" s="129" t="s">
        <v>259</v>
      </c>
      <c r="H2196" s="327" t="s">
        <v>788</v>
      </c>
      <c r="I2196" s="254" t="s">
        <v>261</v>
      </c>
      <c r="J2196" s="105" t="s">
        <v>568</v>
      </c>
      <c r="K2196" s="43" t="s">
        <v>426</v>
      </c>
      <c r="L2196" s="15"/>
      <c r="M2196" s="206">
        <v>19.484375</v>
      </c>
      <c r="N2196" s="73"/>
      <c r="O2196" s="197">
        <f t="shared" si="582"/>
        <v>826.13750000000005</v>
      </c>
      <c r="P2196" s="173"/>
      <c r="Q2196" s="194"/>
      <c r="R2196" s="173">
        <f t="shared" si="583"/>
        <v>1032.671875</v>
      </c>
      <c r="S2196" s="173">
        <f t="shared" si="585"/>
        <v>206.53437499999995</v>
      </c>
      <c r="T2196" s="153"/>
      <c r="U2196" s="32">
        <f t="shared" si="574"/>
        <v>0</v>
      </c>
      <c r="V2196" s="280"/>
      <c r="W2196" s="134" t="s">
        <v>250</v>
      </c>
      <c r="X2196" s="213"/>
      <c r="Y2196" s="294"/>
      <c r="Z2196" s="177"/>
    </row>
    <row r="2197" spans="1:26" s="45" customFormat="1" ht="12.75" customHeight="1">
      <c r="A2197" s="309" t="s">
        <v>3073</v>
      </c>
      <c r="B2197" s="310"/>
      <c r="C2197" s="310"/>
      <c r="D2197" s="311">
        <v>8594181603249</v>
      </c>
      <c r="E2197" s="309"/>
      <c r="F2197" s="309"/>
      <c r="G2197" s="129" t="s">
        <v>259</v>
      </c>
      <c r="H2197" s="327" t="s">
        <v>788</v>
      </c>
      <c r="I2197" s="254" t="s">
        <v>261</v>
      </c>
      <c r="J2197" s="105" t="s">
        <v>568</v>
      </c>
      <c r="K2197" s="43" t="s">
        <v>264</v>
      </c>
      <c r="L2197" s="15"/>
      <c r="M2197" s="206">
        <v>19.484375</v>
      </c>
      <c r="N2197" s="73"/>
      <c r="O2197" s="197">
        <f t="shared" si="582"/>
        <v>826.13750000000005</v>
      </c>
      <c r="P2197" s="173"/>
      <c r="Q2197" s="194"/>
      <c r="R2197" s="173">
        <f t="shared" si="583"/>
        <v>1032.671875</v>
      </c>
      <c r="S2197" s="173">
        <f t="shared" si="585"/>
        <v>206.53437499999995</v>
      </c>
      <c r="T2197" s="153"/>
      <c r="U2197" s="32">
        <f t="shared" si="574"/>
        <v>0</v>
      </c>
      <c r="V2197" s="280"/>
      <c r="W2197" s="134" t="s">
        <v>250</v>
      </c>
      <c r="X2197" s="213"/>
      <c r="Y2197" s="294"/>
      <c r="Z2197" s="177"/>
    </row>
    <row r="2198" spans="1:26" s="45" customFormat="1" ht="12.75" customHeight="1">
      <c r="A2198" s="309" t="s">
        <v>3074</v>
      </c>
      <c r="B2198" s="314"/>
      <c r="C2198" s="310"/>
      <c r="D2198" s="311">
        <v>8594181603232</v>
      </c>
      <c r="E2198" s="309"/>
      <c r="F2198" s="309"/>
      <c r="G2198" s="129" t="s">
        <v>259</v>
      </c>
      <c r="H2198" s="327" t="s">
        <v>788</v>
      </c>
      <c r="I2198" s="254" t="s">
        <v>261</v>
      </c>
      <c r="J2198" s="105" t="s">
        <v>568</v>
      </c>
      <c r="K2198" s="43" t="s">
        <v>265</v>
      </c>
      <c r="L2198" s="15"/>
      <c r="M2198" s="206">
        <v>19.484375</v>
      </c>
      <c r="N2198" s="73"/>
      <c r="O2198" s="197">
        <f t="shared" si="582"/>
        <v>826.13750000000005</v>
      </c>
      <c r="P2198" s="173"/>
      <c r="Q2198" s="194"/>
      <c r="R2198" s="173">
        <f t="shared" si="583"/>
        <v>1032.671875</v>
      </c>
      <c r="S2198" s="173">
        <f t="shared" si="585"/>
        <v>206.53437499999995</v>
      </c>
      <c r="T2198" s="153"/>
      <c r="U2198" s="32">
        <f t="shared" si="574"/>
        <v>0</v>
      </c>
      <c r="V2198" s="280"/>
      <c r="W2198" s="134" t="s">
        <v>250</v>
      </c>
      <c r="X2198" s="213"/>
      <c r="Y2198" s="294"/>
      <c r="Z2198" s="177"/>
    </row>
    <row r="2199" spans="1:26" s="45" customFormat="1" ht="12.75" customHeight="1">
      <c r="A2199" s="309" t="s">
        <v>3075</v>
      </c>
      <c r="B2199" s="314"/>
      <c r="C2199" s="310"/>
      <c r="D2199" s="311">
        <v>8594181603218</v>
      </c>
      <c r="E2199" s="309"/>
      <c r="F2199" s="309"/>
      <c r="G2199" s="129" t="s">
        <v>259</v>
      </c>
      <c r="H2199" s="327" t="s">
        <v>788</v>
      </c>
      <c r="I2199" s="254" t="s">
        <v>261</v>
      </c>
      <c r="J2199" s="105" t="s">
        <v>568</v>
      </c>
      <c r="K2199" s="43" t="s">
        <v>266</v>
      </c>
      <c r="L2199" s="15"/>
      <c r="M2199" s="206">
        <v>19.484375</v>
      </c>
      <c r="N2199" s="73"/>
      <c r="O2199" s="197">
        <f t="shared" si="582"/>
        <v>826.13750000000005</v>
      </c>
      <c r="P2199" s="173"/>
      <c r="Q2199" s="194"/>
      <c r="R2199" s="173">
        <f t="shared" si="583"/>
        <v>1032.671875</v>
      </c>
      <c r="S2199" s="173">
        <f t="shared" si="585"/>
        <v>206.53437499999995</v>
      </c>
      <c r="T2199" s="153"/>
      <c r="U2199" s="32">
        <f t="shared" si="574"/>
        <v>0</v>
      </c>
      <c r="V2199" s="280"/>
      <c r="W2199" s="133" t="s">
        <v>249</v>
      </c>
      <c r="X2199" s="213"/>
      <c r="Y2199" s="294"/>
      <c r="Z2199" s="177"/>
    </row>
    <row r="2200" spans="1:26" s="45" customFormat="1" ht="12.75" customHeight="1">
      <c r="A2200" s="309" t="s">
        <v>3076</v>
      </c>
      <c r="B2200" s="314"/>
      <c r="C2200" s="310"/>
      <c r="D2200" s="311">
        <v>8594181603263</v>
      </c>
      <c r="E2200" s="309"/>
      <c r="F2200" s="309"/>
      <c r="G2200" s="129" t="s">
        <v>259</v>
      </c>
      <c r="H2200" s="327" t="s">
        <v>788</v>
      </c>
      <c r="I2200" s="254" t="s">
        <v>261</v>
      </c>
      <c r="J2200" s="105" t="s">
        <v>568</v>
      </c>
      <c r="K2200" s="43" t="s">
        <v>427</v>
      </c>
      <c r="L2200" s="15"/>
      <c r="M2200" s="206">
        <v>19.484375</v>
      </c>
      <c r="N2200" s="73"/>
      <c r="O2200" s="197">
        <f t="shared" si="582"/>
        <v>826.13750000000005</v>
      </c>
      <c r="P2200" s="173"/>
      <c r="Q2200" s="194"/>
      <c r="R2200" s="173">
        <f t="shared" si="583"/>
        <v>1032.671875</v>
      </c>
      <c r="S2200" s="173">
        <f t="shared" si="585"/>
        <v>206.53437499999995</v>
      </c>
      <c r="T2200" s="153"/>
      <c r="U2200" s="32">
        <f t="shared" si="574"/>
        <v>0</v>
      </c>
      <c r="V2200" s="280"/>
      <c r="W2200" s="134" t="s">
        <v>250</v>
      </c>
      <c r="X2200" s="213"/>
      <c r="Y2200" s="294"/>
      <c r="Z2200" s="177"/>
    </row>
    <row r="2201" spans="1:26" ht="12.75" customHeight="1">
      <c r="A2201" s="309" t="s">
        <v>3077</v>
      </c>
      <c r="B2201" s="314"/>
      <c r="C2201" s="310"/>
      <c r="D2201" s="311">
        <v>4260426833958</v>
      </c>
      <c r="E2201" s="309"/>
      <c r="F2201" s="309"/>
      <c r="G2201" s="356" t="s">
        <v>283</v>
      </c>
      <c r="H2201" s="270" t="s">
        <v>767</v>
      </c>
      <c r="I2201" s="261" t="s">
        <v>288</v>
      </c>
      <c r="J2201" s="106"/>
      <c r="K2201" s="141" t="s">
        <v>278</v>
      </c>
      <c r="L2201" s="142">
        <v>144</v>
      </c>
      <c r="M2201" s="206">
        <v>1.2623548684087074</v>
      </c>
      <c r="N2201" s="143"/>
      <c r="O2201" s="197">
        <f t="shared" ref="O2201:O2208" si="586">(M2201+M2201*N2201)*$Y$3*(1-$Y$2/100)</f>
        <v>53.523846420529196</v>
      </c>
      <c r="P2201" s="174">
        <v>2</v>
      </c>
      <c r="Q2201" s="174">
        <f>M2201*0.8*P2201</f>
        <v>2.0197677894539319</v>
      </c>
      <c r="R2201" s="173">
        <f>M2201*$Y$3</f>
        <v>66.904808025661495</v>
      </c>
      <c r="S2201" s="173">
        <f t="shared" ref="S2201" si="587">R2201-O2201</f>
        <v>13.380961605132299</v>
      </c>
      <c r="T2201" s="153"/>
      <c r="U2201" s="32">
        <f t="shared" ref="U2201:U2208" si="588">O2201*T2201</f>
        <v>0</v>
      </c>
      <c r="V2201" s="280">
        <v>12</v>
      </c>
      <c r="W2201" s="137"/>
      <c r="X2201" s="233"/>
      <c r="Y2201" s="20"/>
      <c r="Z2201" s="182"/>
    </row>
    <row r="2202" spans="1:26" s="46" customFormat="1" ht="12.75" customHeight="1">
      <c r="A2202" s="309" t="s">
        <v>3017</v>
      </c>
      <c r="B2202" s="314"/>
      <c r="C2202" s="314">
        <v>768505</v>
      </c>
      <c r="D2202" s="272">
        <v>8594014868067</v>
      </c>
      <c r="E2202" s="272">
        <v>8594014868067</v>
      </c>
      <c r="F2202" s="318">
        <v>3924100000</v>
      </c>
      <c r="G2202" s="91" t="s">
        <v>1210</v>
      </c>
      <c r="H2202" s="96" t="s">
        <v>178</v>
      </c>
      <c r="I2202" s="257" t="s">
        <v>1212</v>
      </c>
      <c r="J2202" s="288" t="s">
        <v>637</v>
      </c>
      <c r="K2202" s="288" t="s">
        <v>1211</v>
      </c>
      <c r="L2202" s="15"/>
      <c r="M2202" s="206">
        <v>3.3791522943205514</v>
      </c>
      <c r="N2202" s="73"/>
      <c r="O2202" s="197">
        <f t="shared" si="586"/>
        <v>143.27605727919138</v>
      </c>
      <c r="P2202" s="174">
        <v>2</v>
      </c>
      <c r="Q2202" s="174">
        <f>M2202*0.8*P2202</f>
        <v>5.4066436709128824</v>
      </c>
      <c r="R2202" s="173">
        <f t="shared" ref="R2202:R2208" si="589">Q2202*51</f>
        <v>275.73882721655701</v>
      </c>
      <c r="S2202" s="173">
        <f t="shared" ref="S2202:S2208" si="590">R2202-O2202</f>
        <v>132.46276993736564</v>
      </c>
      <c r="T2202" s="111"/>
      <c r="U2202" s="32">
        <f t="shared" si="588"/>
        <v>0</v>
      </c>
      <c r="V2202" s="280">
        <v>10</v>
      </c>
      <c r="W2202" s="137"/>
      <c r="X2202" s="215"/>
      <c r="Y2202" s="20"/>
      <c r="Z2202" s="151"/>
    </row>
    <row r="2203" spans="1:26" s="46" customFormat="1" ht="12.75" customHeight="1">
      <c r="A2203" s="309" t="s">
        <v>3018</v>
      </c>
      <c r="B2203" s="314"/>
      <c r="C2203" s="314">
        <v>768509</v>
      </c>
      <c r="D2203" s="272">
        <v>8594014861488</v>
      </c>
      <c r="E2203" s="272">
        <v>8594014861488</v>
      </c>
      <c r="F2203" s="318">
        <v>3924100000</v>
      </c>
      <c r="G2203" s="91" t="s">
        <v>1210</v>
      </c>
      <c r="H2203" s="96" t="s">
        <v>178</v>
      </c>
      <c r="I2203" s="257" t="s">
        <v>1215</v>
      </c>
      <c r="J2203" s="288" t="s">
        <v>566</v>
      </c>
      <c r="K2203" s="288" t="s">
        <v>1213</v>
      </c>
      <c r="L2203" s="15"/>
      <c r="M2203" s="206">
        <v>7.8910885963962887</v>
      </c>
      <c r="N2203" s="73"/>
      <c r="O2203" s="197">
        <f t="shared" si="586"/>
        <v>334.58215648720267</v>
      </c>
      <c r="P2203" s="174">
        <v>1.6</v>
      </c>
      <c r="Q2203" s="174">
        <f t="shared" ref="Q2203:Q2208" si="591">M2203*0.8*P2203</f>
        <v>10.100593403387251</v>
      </c>
      <c r="R2203" s="173">
        <f t="shared" si="589"/>
        <v>515.13026357274975</v>
      </c>
      <c r="S2203" s="173">
        <f t="shared" si="590"/>
        <v>180.54810708554709</v>
      </c>
      <c r="T2203" s="111"/>
      <c r="U2203" s="32">
        <f t="shared" si="588"/>
        <v>0</v>
      </c>
      <c r="V2203" s="280">
        <v>12</v>
      </c>
      <c r="W2203" s="137"/>
      <c r="X2203" s="215"/>
      <c r="Y2203" s="20"/>
      <c r="Z2203" s="151"/>
    </row>
    <row r="2204" spans="1:26" s="46" customFormat="1" ht="12.75" customHeight="1">
      <c r="A2204" s="309" t="s">
        <v>3019</v>
      </c>
      <c r="B2204" s="314"/>
      <c r="C2204" s="314">
        <v>768510</v>
      </c>
      <c r="D2204" s="272">
        <v>8594014861181</v>
      </c>
      <c r="E2204" s="272">
        <v>8594014861181</v>
      </c>
      <c r="F2204" s="318">
        <v>3924100000</v>
      </c>
      <c r="G2204" s="91" t="s">
        <v>1210</v>
      </c>
      <c r="H2204" s="96" t="s">
        <v>178</v>
      </c>
      <c r="I2204" s="257" t="s">
        <v>1215</v>
      </c>
      <c r="J2204" s="288" t="s">
        <v>566</v>
      </c>
      <c r="K2204" s="288" t="s">
        <v>1214</v>
      </c>
      <c r="L2204" s="15"/>
      <c r="M2204" s="206">
        <v>7.8910885963962887</v>
      </c>
      <c r="N2204" s="73"/>
      <c r="O2204" s="197">
        <f t="shared" si="586"/>
        <v>334.58215648720267</v>
      </c>
      <c r="P2204" s="174">
        <v>1.6</v>
      </c>
      <c r="Q2204" s="174">
        <f t="shared" si="591"/>
        <v>10.100593403387251</v>
      </c>
      <c r="R2204" s="173">
        <f t="shared" si="589"/>
        <v>515.13026357274975</v>
      </c>
      <c r="S2204" s="173">
        <f t="shared" si="590"/>
        <v>180.54810708554709</v>
      </c>
      <c r="T2204" s="111"/>
      <c r="U2204" s="32">
        <f t="shared" si="588"/>
        <v>0</v>
      </c>
      <c r="V2204" s="280">
        <v>10</v>
      </c>
      <c r="W2204" s="137"/>
      <c r="X2204" s="215"/>
      <c r="Y2204" s="20"/>
      <c r="Z2204" s="151"/>
    </row>
    <row r="2205" spans="1:26" s="46" customFormat="1" ht="12.75" customHeight="1">
      <c r="A2205" s="309" t="s">
        <v>3020</v>
      </c>
      <c r="B2205" s="314"/>
      <c r="C2205" s="314">
        <v>768529</v>
      </c>
      <c r="D2205" s="272">
        <v>8594014860566</v>
      </c>
      <c r="E2205" s="272">
        <v>8594014860566</v>
      </c>
      <c r="F2205" s="318">
        <v>7310291000</v>
      </c>
      <c r="G2205" s="91" t="s">
        <v>1210</v>
      </c>
      <c r="H2205" s="96" t="s">
        <v>269</v>
      </c>
      <c r="I2205" s="257" t="s">
        <v>1218</v>
      </c>
      <c r="J2205" s="288" t="s">
        <v>560</v>
      </c>
      <c r="K2205" s="288" t="s">
        <v>810</v>
      </c>
      <c r="L2205" s="15"/>
      <c r="M2205" s="206">
        <v>12.253944650193175</v>
      </c>
      <c r="N2205" s="73"/>
      <c r="O2205" s="197">
        <f t="shared" si="586"/>
        <v>519.56725316819063</v>
      </c>
      <c r="P2205" s="174">
        <v>1.35</v>
      </c>
      <c r="Q2205" s="174">
        <f>M2205*0.8*P2205</f>
        <v>13.234260222208631</v>
      </c>
      <c r="R2205" s="173">
        <f t="shared" si="589"/>
        <v>674.94727133264018</v>
      </c>
      <c r="S2205" s="173">
        <f t="shared" si="590"/>
        <v>155.38001816444955</v>
      </c>
      <c r="T2205" s="111"/>
      <c r="U2205" s="32">
        <f t="shared" si="588"/>
        <v>0</v>
      </c>
      <c r="V2205" s="280">
        <v>11</v>
      </c>
      <c r="W2205" s="137"/>
      <c r="X2205" s="215"/>
      <c r="Y2205" s="20"/>
      <c r="Z2205" s="151"/>
    </row>
    <row r="2206" spans="1:26" s="46" customFormat="1" ht="12.75" customHeight="1">
      <c r="A2206" s="309" t="s">
        <v>3021</v>
      </c>
      <c r="B2206" s="314"/>
      <c r="C2206" s="314">
        <v>768528</v>
      </c>
      <c r="D2206" s="272">
        <v>8594014860764</v>
      </c>
      <c r="E2206" s="272">
        <v>8594014860764</v>
      </c>
      <c r="F2206" s="318">
        <v>7310291000</v>
      </c>
      <c r="G2206" s="91" t="s">
        <v>1210</v>
      </c>
      <c r="H2206" s="96" t="s">
        <v>269</v>
      </c>
      <c r="I2206" s="257" t="s">
        <v>1218</v>
      </c>
      <c r="J2206" s="288" t="s">
        <v>636</v>
      </c>
      <c r="K2206" s="288" t="s">
        <v>895</v>
      </c>
      <c r="L2206" s="15"/>
      <c r="M2206" s="206">
        <v>14.289680616273653</v>
      </c>
      <c r="N2206" s="73"/>
      <c r="O2206" s="197">
        <f t="shared" si="586"/>
        <v>605.88245813000287</v>
      </c>
      <c r="P2206" s="174">
        <v>1.35</v>
      </c>
      <c r="Q2206" s="174">
        <f t="shared" si="591"/>
        <v>15.432855065575549</v>
      </c>
      <c r="R2206" s="173">
        <f t="shared" si="589"/>
        <v>787.07560834435299</v>
      </c>
      <c r="S2206" s="173">
        <f t="shared" si="590"/>
        <v>181.19315021435011</v>
      </c>
      <c r="T2206" s="111"/>
      <c r="U2206" s="32">
        <f t="shared" si="588"/>
        <v>0</v>
      </c>
      <c r="V2206" s="280">
        <v>4</v>
      </c>
      <c r="W2206" s="137"/>
      <c r="X2206" s="215"/>
      <c r="Y2206" s="20"/>
      <c r="Z2206" s="151"/>
    </row>
    <row r="2207" spans="1:26" s="46" customFormat="1" ht="12.75" customHeight="1">
      <c r="A2207" s="309" t="s">
        <v>3022</v>
      </c>
      <c r="B2207" s="314"/>
      <c r="C2207" s="314">
        <v>768530</v>
      </c>
      <c r="D2207" s="272">
        <v>8594014860757</v>
      </c>
      <c r="E2207" s="272">
        <v>8594014860757</v>
      </c>
      <c r="F2207" s="318">
        <v>7310291000</v>
      </c>
      <c r="G2207" s="91" t="s">
        <v>1210</v>
      </c>
      <c r="H2207" s="96" t="s">
        <v>269</v>
      </c>
      <c r="I2207" s="257" t="s">
        <v>1218</v>
      </c>
      <c r="J2207" s="288" t="s">
        <v>636</v>
      </c>
      <c r="K2207" s="288" t="s">
        <v>896</v>
      </c>
      <c r="L2207" s="15"/>
      <c r="M2207" s="206">
        <v>14.289680616273653</v>
      </c>
      <c r="N2207" s="73"/>
      <c r="O2207" s="197">
        <f t="shared" si="586"/>
        <v>605.88245813000287</v>
      </c>
      <c r="P2207" s="174">
        <v>1.35</v>
      </c>
      <c r="Q2207" s="174">
        <f t="shared" si="591"/>
        <v>15.432855065575549</v>
      </c>
      <c r="R2207" s="173">
        <f t="shared" si="589"/>
        <v>787.07560834435299</v>
      </c>
      <c r="S2207" s="173">
        <f t="shared" si="590"/>
        <v>181.19315021435011</v>
      </c>
      <c r="T2207" s="111"/>
      <c r="U2207" s="32">
        <f t="shared" si="588"/>
        <v>0</v>
      </c>
      <c r="V2207" s="280">
        <v>6</v>
      </c>
      <c r="W2207" s="137"/>
      <c r="X2207" s="215"/>
      <c r="Y2207" s="20"/>
      <c r="Z2207" s="151"/>
    </row>
    <row r="2208" spans="1:26" s="46" customFormat="1" ht="12.75" customHeight="1">
      <c r="A2208" s="309" t="s">
        <v>3023</v>
      </c>
      <c r="B2208" s="314"/>
      <c r="C2208" s="314">
        <v>768531</v>
      </c>
      <c r="D2208" s="272">
        <v>8594014860818</v>
      </c>
      <c r="E2208" s="272">
        <v>8594014860818</v>
      </c>
      <c r="F2208" s="318">
        <v>7310291000</v>
      </c>
      <c r="G2208" s="91" t="s">
        <v>1210</v>
      </c>
      <c r="H2208" s="96" t="s">
        <v>269</v>
      </c>
      <c r="I2208" s="257" t="s">
        <v>1218</v>
      </c>
      <c r="J2208" s="288" t="s">
        <v>636</v>
      </c>
      <c r="K2208" s="288" t="s">
        <v>1217</v>
      </c>
      <c r="L2208" s="15"/>
      <c r="M2208" s="206">
        <v>14.289680616273653</v>
      </c>
      <c r="N2208" s="73"/>
      <c r="O2208" s="197">
        <f t="shared" si="586"/>
        <v>605.88245813000287</v>
      </c>
      <c r="P2208" s="174">
        <v>1.35</v>
      </c>
      <c r="Q2208" s="174">
        <f t="shared" si="591"/>
        <v>15.432855065575549</v>
      </c>
      <c r="R2208" s="173">
        <f t="shared" si="589"/>
        <v>787.07560834435299</v>
      </c>
      <c r="S2208" s="173">
        <f t="shared" si="590"/>
        <v>181.19315021435011</v>
      </c>
      <c r="T2208" s="111"/>
      <c r="U2208" s="32">
        <f t="shared" si="588"/>
        <v>0</v>
      </c>
      <c r="V2208" s="280">
        <v>12</v>
      </c>
      <c r="W2208" s="137"/>
      <c r="X2208" s="215"/>
      <c r="Y2208" s="20"/>
      <c r="Z2208" s="151"/>
    </row>
    <row r="2209" spans="1:26" s="128" customFormat="1" ht="19.5" customHeight="1">
      <c r="A2209" s="140"/>
      <c r="B2209" s="36"/>
      <c r="C2209" s="287"/>
      <c r="D2209" s="140"/>
      <c r="E2209" s="140"/>
      <c r="F2209" s="140"/>
      <c r="G2209" s="132"/>
      <c r="H2209" s="124"/>
      <c r="I2209" s="66" t="s">
        <v>220</v>
      </c>
      <c r="J2209" s="394"/>
      <c r="K2209" s="395"/>
      <c r="L2209" s="396"/>
      <c r="M2209" s="125"/>
      <c r="N2209" s="124" t="s">
        <v>35</v>
      </c>
      <c r="O2209" s="126"/>
      <c r="P2209" s="126"/>
      <c r="Q2209" s="195"/>
      <c r="R2209" s="126"/>
      <c r="S2209" s="126"/>
      <c r="T2209" s="123">
        <f>SUM(T6:T2208)</f>
        <v>0</v>
      </c>
      <c r="U2209" s="146">
        <f>SUM(U6:U2208)</f>
        <v>0</v>
      </c>
      <c r="V2209" s="362">
        <f>SUM(V6:V2208)</f>
        <v>13773</v>
      </c>
      <c r="W2209" s="124"/>
      <c r="X2209" s="234"/>
      <c r="Y2209" s="127"/>
      <c r="Z2209" s="179"/>
    </row>
    <row r="2210" spans="1:26" ht="21.75" customHeight="1">
      <c r="B2210" s="36"/>
      <c r="C2210" s="36"/>
      <c r="G2210" s="39"/>
      <c r="H2210" s="29"/>
      <c r="I2210" s="67" t="s">
        <v>235</v>
      </c>
      <c r="J2210" s="394"/>
      <c r="K2210" s="395"/>
      <c r="L2210" s="396"/>
      <c r="M2210" s="1"/>
      <c r="N2210" s="124" t="s">
        <v>35</v>
      </c>
      <c r="O2210" s="126"/>
      <c r="P2210" s="24"/>
      <c r="Q2210" s="193"/>
      <c r="R2210" s="126"/>
      <c r="S2210" s="24"/>
      <c r="T2210" s="36" t="s">
        <v>35</v>
      </c>
      <c r="U2210" s="33" t="s">
        <v>35</v>
      </c>
      <c r="V2210" s="190" t="s">
        <v>35</v>
      </c>
      <c r="W2210" s="29"/>
      <c r="X2210" s="235"/>
      <c r="Y2210" s="34"/>
      <c r="Z2210" s="180"/>
    </row>
    <row r="2211" spans="1:26" ht="25.5" customHeight="1">
      <c r="C2211" s="36"/>
      <c r="G2211" s="39"/>
      <c r="H2211" s="26"/>
      <c r="I2211" s="67" t="s">
        <v>221</v>
      </c>
      <c r="J2211" s="394"/>
      <c r="K2211" s="395"/>
      <c r="L2211" s="396"/>
      <c r="M2211" s="1"/>
      <c r="N2211" s="26" t="s">
        <v>35</v>
      </c>
      <c r="O2211" s="126"/>
      <c r="P2211" s="24"/>
      <c r="Q2211" s="193"/>
      <c r="R2211" s="126"/>
      <c r="S2211" s="24"/>
      <c r="T2211" s="36" t="s">
        <v>35</v>
      </c>
      <c r="U2211" s="31" t="s">
        <v>35</v>
      </c>
      <c r="V2211" s="189" t="s">
        <v>35</v>
      </c>
      <c r="W2211" s="26"/>
      <c r="X2211" s="235"/>
      <c r="Y2211" s="83"/>
      <c r="Z2211" s="180"/>
    </row>
    <row r="2212" spans="1:26" ht="26.25" customHeight="1">
      <c r="A2212" s="36"/>
      <c r="C2212" s="36"/>
      <c r="D2212" s="36"/>
      <c r="E2212" s="36"/>
      <c r="F2212" s="36"/>
      <c r="G2212" s="39"/>
      <c r="H2212" s="26"/>
      <c r="I2212" s="67" t="s">
        <v>222</v>
      </c>
      <c r="J2212" s="394"/>
      <c r="K2212" s="395"/>
      <c r="L2212" s="396"/>
      <c r="M2212" s="1"/>
      <c r="N2212" s="26" t="s">
        <v>35</v>
      </c>
      <c r="O2212" s="126"/>
      <c r="P2212" s="24"/>
      <c r="Q2212" s="193"/>
      <c r="R2212" s="126"/>
      <c r="S2212" s="24"/>
      <c r="T2212" s="36" t="s">
        <v>35</v>
      </c>
      <c r="U2212" s="31" t="s">
        <v>35</v>
      </c>
      <c r="V2212" s="189" t="s">
        <v>35</v>
      </c>
      <c r="W2212" s="26"/>
      <c r="X2212" s="235"/>
      <c r="Y2212" s="83"/>
      <c r="Z2212" s="180"/>
    </row>
    <row r="2213" spans="1:26" ht="24" customHeight="1">
      <c r="A2213" s="36"/>
      <c r="C2213" s="36"/>
      <c r="D2213" s="36"/>
      <c r="E2213" s="36"/>
      <c r="F2213" s="36"/>
      <c r="G2213" s="39"/>
      <c r="H2213" s="26"/>
      <c r="I2213" s="67" t="s">
        <v>223</v>
      </c>
      <c r="J2213" s="394"/>
      <c r="K2213" s="395"/>
      <c r="L2213" s="396"/>
      <c r="M2213" s="1"/>
      <c r="N2213" s="26" t="s">
        <v>35</v>
      </c>
      <c r="O2213" s="126"/>
      <c r="P2213" s="24"/>
      <c r="Q2213" s="193"/>
      <c r="R2213" s="126"/>
      <c r="S2213" s="24"/>
      <c r="T2213" s="36" t="s">
        <v>35</v>
      </c>
      <c r="U2213" s="31" t="s">
        <v>35</v>
      </c>
      <c r="V2213" s="189" t="s">
        <v>35</v>
      </c>
      <c r="W2213" s="26"/>
      <c r="X2213" s="235"/>
      <c r="Y2213" s="83"/>
      <c r="Z2213" s="180"/>
    </row>
    <row r="2214" spans="1:26" ht="12.75" customHeight="1">
      <c r="C2214" s="36"/>
    </row>
  </sheetData>
  <sheetProtection algorithmName="SHA-512" hashValue="z7fI4Ea5wDTx4PqDTGzz3hxsRxKnI61MnV+dnCTiQly3BPQSPLSXwQMsT36r6cESPCOt+5SeKoKENjdiiVHaAg==" saltValue="5z5hIJS5pX+ZzOisLEtHSA==" spinCount="100000" sheet="1" formatCells="0" formatColumns="0" formatRows="0" autoFilter="0"/>
  <autoFilter ref="G5:Z2213"/>
  <mergeCells count="5">
    <mergeCell ref="J2209:L2209"/>
    <mergeCell ref="J2210:L2210"/>
    <mergeCell ref="J2211:L2211"/>
    <mergeCell ref="J2212:L2212"/>
    <mergeCell ref="J2213:L2213"/>
  </mergeCells>
  <phoneticPr fontId="0" type="noConversion"/>
  <conditionalFormatting sqref="D2177">
    <cfRule type="duplicateValues" dxfId="158" priority="171"/>
  </conditionalFormatting>
  <conditionalFormatting sqref="D2178">
    <cfRule type="duplicateValues" dxfId="157" priority="168"/>
  </conditionalFormatting>
  <conditionalFormatting sqref="D2179:D2180">
    <cfRule type="duplicateValues" dxfId="156" priority="165"/>
  </conditionalFormatting>
  <conditionalFormatting sqref="D526">
    <cfRule type="duplicateValues" dxfId="155" priority="156"/>
  </conditionalFormatting>
  <conditionalFormatting sqref="E526">
    <cfRule type="duplicateValues" dxfId="154" priority="851"/>
  </conditionalFormatting>
  <conditionalFormatting sqref="E1632">
    <cfRule type="duplicateValues" dxfId="153" priority="854"/>
  </conditionalFormatting>
  <conditionalFormatting sqref="D2118">
    <cfRule type="duplicateValues" dxfId="152" priority="152"/>
  </conditionalFormatting>
  <conditionalFormatting sqref="D2118">
    <cfRule type="duplicateValues" dxfId="151" priority="151"/>
  </conditionalFormatting>
  <conditionalFormatting sqref="D84:D99">
    <cfRule type="duplicateValues" dxfId="150" priority="145"/>
  </conditionalFormatting>
  <conditionalFormatting sqref="D84:D99">
    <cfRule type="duplicateValues" dxfId="149" priority="146"/>
  </conditionalFormatting>
  <conditionalFormatting sqref="E84:E99">
    <cfRule type="duplicateValues" dxfId="148" priority="141"/>
  </conditionalFormatting>
  <conditionalFormatting sqref="E84:E99">
    <cfRule type="duplicateValues" dxfId="147" priority="142"/>
  </conditionalFormatting>
  <conditionalFormatting sqref="E130">
    <cfRule type="duplicateValues" dxfId="146" priority="137"/>
  </conditionalFormatting>
  <conditionalFormatting sqref="A130">
    <cfRule type="duplicateValues" dxfId="145" priority="136"/>
  </conditionalFormatting>
  <conditionalFormatting sqref="D130">
    <cfRule type="duplicateValues" dxfId="144" priority="138"/>
  </conditionalFormatting>
  <conditionalFormatting sqref="D130">
    <cfRule type="duplicateValues" dxfId="143" priority="139"/>
  </conditionalFormatting>
  <conditionalFormatting sqref="E130">
    <cfRule type="duplicateValues" dxfId="142" priority="140"/>
  </conditionalFormatting>
  <conditionalFormatting sqref="E118:E129">
    <cfRule type="duplicateValues" dxfId="141" priority="132"/>
  </conditionalFormatting>
  <conditionalFormatting sqref="D118:D129">
    <cfRule type="duplicateValues" dxfId="140" priority="133"/>
  </conditionalFormatting>
  <conditionalFormatting sqref="D118:D129">
    <cfRule type="duplicateValues" dxfId="139" priority="134"/>
  </conditionalFormatting>
  <conditionalFormatting sqref="E118:E129">
    <cfRule type="duplicateValues" dxfId="138" priority="135"/>
  </conditionalFormatting>
  <conditionalFormatting sqref="D2152:D2153">
    <cfRule type="duplicateValues" dxfId="137" priority="129"/>
  </conditionalFormatting>
  <conditionalFormatting sqref="D2152:D2153">
    <cfRule type="duplicateValues" dxfId="136" priority="130"/>
  </conditionalFormatting>
  <conditionalFormatting sqref="E106">
    <cfRule type="duplicateValues" dxfId="135" priority="125"/>
  </conditionalFormatting>
  <conditionalFormatting sqref="A106">
    <cfRule type="duplicateValues" dxfId="134" priority="124"/>
  </conditionalFormatting>
  <conditionalFormatting sqref="D106">
    <cfRule type="duplicateValues" dxfId="133" priority="126"/>
  </conditionalFormatting>
  <conditionalFormatting sqref="D106">
    <cfRule type="duplicateValues" dxfId="132" priority="127"/>
  </conditionalFormatting>
  <conditionalFormatting sqref="E106">
    <cfRule type="duplicateValues" dxfId="131" priority="128"/>
  </conditionalFormatting>
  <conditionalFormatting sqref="E138">
    <cfRule type="duplicateValues" dxfId="130" priority="120"/>
  </conditionalFormatting>
  <conditionalFormatting sqref="A138">
    <cfRule type="duplicateValues" dxfId="129" priority="119"/>
  </conditionalFormatting>
  <conditionalFormatting sqref="D138">
    <cfRule type="duplicateValues" dxfId="128" priority="121"/>
  </conditionalFormatting>
  <conditionalFormatting sqref="D138">
    <cfRule type="duplicateValues" dxfId="127" priority="122"/>
  </conditionalFormatting>
  <conditionalFormatting sqref="E138">
    <cfRule type="duplicateValues" dxfId="126" priority="123"/>
  </conditionalFormatting>
  <conditionalFormatting sqref="E232">
    <cfRule type="duplicateValues" dxfId="125" priority="115"/>
  </conditionalFormatting>
  <conditionalFormatting sqref="A232">
    <cfRule type="duplicateValues" dxfId="124" priority="114"/>
  </conditionalFormatting>
  <conditionalFormatting sqref="D232">
    <cfRule type="duplicateValues" dxfId="123" priority="116"/>
  </conditionalFormatting>
  <conditionalFormatting sqref="D232">
    <cfRule type="duplicateValues" dxfId="122" priority="117"/>
  </conditionalFormatting>
  <conditionalFormatting sqref="E232">
    <cfRule type="duplicateValues" dxfId="121" priority="118"/>
  </conditionalFormatting>
  <conditionalFormatting sqref="E434">
    <cfRule type="duplicateValues" dxfId="120" priority="110"/>
  </conditionalFormatting>
  <conditionalFormatting sqref="A434">
    <cfRule type="duplicateValues" dxfId="119" priority="109"/>
  </conditionalFormatting>
  <conditionalFormatting sqref="D434">
    <cfRule type="duplicateValues" dxfId="118" priority="111"/>
  </conditionalFormatting>
  <conditionalFormatting sqref="D434">
    <cfRule type="duplicateValues" dxfId="117" priority="112"/>
  </conditionalFormatting>
  <conditionalFormatting sqref="E434">
    <cfRule type="duplicateValues" dxfId="116" priority="113"/>
  </conditionalFormatting>
  <conditionalFormatting sqref="E458:E460">
    <cfRule type="duplicateValues" dxfId="115" priority="105"/>
  </conditionalFormatting>
  <conditionalFormatting sqref="A458:A460">
    <cfRule type="duplicateValues" dxfId="114" priority="104"/>
  </conditionalFormatting>
  <conditionalFormatting sqref="D458:D460">
    <cfRule type="duplicateValues" dxfId="113" priority="106"/>
  </conditionalFormatting>
  <conditionalFormatting sqref="D458:D460">
    <cfRule type="duplicateValues" dxfId="112" priority="107"/>
  </conditionalFormatting>
  <conditionalFormatting sqref="E458:E460">
    <cfRule type="duplicateValues" dxfId="111" priority="108"/>
  </conditionalFormatting>
  <conditionalFormatting sqref="E474">
    <cfRule type="duplicateValues" dxfId="110" priority="100"/>
  </conditionalFormatting>
  <conditionalFormatting sqref="A474">
    <cfRule type="duplicateValues" dxfId="109" priority="99"/>
  </conditionalFormatting>
  <conditionalFormatting sqref="D474">
    <cfRule type="duplicateValues" dxfId="108" priority="101"/>
  </conditionalFormatting>
  <conditionalFormatting sqref="D474">
    <cfRule type="duplicateValues" dxfId="107" priority="102"/>
  </conditionalFormatting>
  <conditionalFormatting sqref="E474">
    <cfRule type="duplicateValues" dxfId="106" priority="103"/>
  </conditionalFormatting>
  <conditionalFormatting sqref="E540">
    <cfRule type="duplicateValues" dxfId="105" priority="95"/>
  </conditionalFormatting>
  <conditionalFormatting sqref="A540">
    <cfRule type="duplicateValues" dxfId="104" priority="94"/>
  </conditionalFormatting>
  <conditionalFormatting sqref="D540">
    <cfRule type="duplicateValues" dxfId="103" priority="96"/>
  </conditionalFormatting>
  <conditionalFormatting sqref="D540">
    <cfRule type="duplicateValues" dxfId="102" priority="97"/>
  </conditionalFormatting>
  <conditionalFormatting sqref="E540">
    <cfRule type="duplicateValues" dxfId="101" priority="98"/>
  </conditionalFormatting>
  <conditionalFormatting sqref="E543">
    <cfRule type="duplicateValues" dxfId="100" priority="90"/>
  </conditionalFormatting>
  <conditionalFormatting sqref="A543">
    <cfRule type="duplicateValues" dxfId="99" priority="89"/>
  </conditionalFormatting>
  <conditionalFormatting sqref="D543">
    <cfRule type="duplicateValues" dxfId="98" priority="91"/>
  </conditionalFormatting>
  <conditionalFormatting sqref="D543">
    <cfRule type="duplicateValues" dxfId="97" priority="92"/>
  </conditionalFormatting>
  <conditionalFormatting sqref="E543">
    <cfRule type="duplicateValues" dxfId="96" priority="93"/>
  </conditionalFormatting>
  <conditionalFormatting sqref="E578">
    <cfRule type="duplicateValues" dxfId="95" priority="85"/>
  </conditionalFormatting>
  <conditionalFormatting sqref="A578">
    <cfRule type="duplicateValues" dxfId="94" priority="84"/>
  </conditionalFormatting>
  <conditionalFormatting sqref="D578">
    <cfRule type="duplicateValues" dxfId="93" priority="86"/>
  </conditionalFormatting>
  <conditionalFormatting sqref="D578">
    <cfRule type="duplicateValues" dxfId="92" priority="87"/>
  </conditionalFormatting>
  <conditionalFormatting sqref="E578">
    <cfRule type="duplicateValues" dxfId="91" priority="88"/>
  </conditionalFormatting>
  <conditionalFormatting sqref="E590:E591">
    <cfRule type="duplicateValues" dxfId="90" priority="80"/>
  </conditionalFormatting>
  <conditionalFormatting sqref="A590:A591">
    <cfRule type="duplicateValues" dxfId="89" priority="79"/>
  </conditionalFormatting>
  <conditionalFormatting sqref="D590:D591">
    <cfRule type="duplicateValues" dxfId="88" priority="81"/>
  </conditionalFormatting>
  <conditionalFormatting sqref="D590:D591">
    <cfRule type="duplicateValues" dxfId="87" priority="82"/>
  </conditionalFormatting>
  <conditionalFormatting sqref="E590:E591">
    <cfRule type="duplicateValues" dxfId="86" priority="83"/>
  </conditionalFormatting>
  <conditionalFormatting sqref="E607:E608">
    <cfRule type="duplicateValues" dxfId="85" priority="75"/>
  </conditionalFormatting>
  <conditionalFormatting sqref="A607:A608">
    <cfRule type="duplicateValues" dxfId="84" priority="74"/>
  </conditionalFormatting>
  <conditionalFormatting sqref="D607:D608">
    <cfRule type="duplicateValues" dxfId="83" priority="76"/>
  </conditionalFormatting>
  <conditionalFormatting sqref="D607:D608">
    <cfRule type="duplicateValues" dxfId="82" priority="77"/>
  </conditionalFormatting>
  <conditionalFormatting sqref="E607:E608">
    <cfRule type="duplicateValues" dxfId="81" priority="78"/>
  </conditionalFormatting>
  <conditionalFormatting sqref="E692:E693">
    <cfRule type="duplicateValues" dxfId="80" priority="70"/>
  </conditionalFormatting>
  <conditionalFormatting sqref="A692:A693">
    <cfRule type="duplicateValues" dxfId="79" priority="69"/>
  </conditionalFormatting>
  <conditionalFormatting sqref="D692:D693">
    <cfRule type="duplicateValues" dxfId="78" priority="71"/>
  </conditionalFormatting>
  <conditionalFormatting sqref="D692:D693">
    <cfRule type="duplicateValues" dxfId="77" priority="72"/>
  </conditionalFormatting>
  <conditionalFormatting sqref="E692:E693">
    <cfRule type="duplicateValues" dxfId="76" priority="73"/>
  </conditionalFormatting>
  <conditionalFormatting sqref="E884:E888">
    <cfRule type="duplicateValues" dxfId="75" priority="65"/>
  </conditionalFormatting>
  <conditionalFormatting sqref="A884:A888">
    <cfRule type="duplicateValues" dxfId="74" priority="64"/>
  </conditionalFormatting>
  <conditionalFormatting sqref="D884:D888">
    <cfRule type="duplicateValues" dxfId="73" priority="66"/>
  </conditionalFormatting>
  <conditionalFormatting sqref="D884:D888">
    <cfRule type="duplicateValues" dxfId="72" priority="67"/>
  </conditionalFormatting>
  <conditionalFormatting sqref="E884:E888">
    <cfRule type="duplicateValues" dxfId="71" priority="68"/>
  </conditionalFormatting>
  <conditionalFormatting sqref="E929">
    <cfRule type="duplicateValues" dxfId="70" priority="60"/>
  </conditionalFormatting>
  <conditionalFormatting sqref="A929">
    <cfRule type="duplicateValues" dxfId="69" priority="59"/>
  </conditionalFormatting>
  <conditionalFormatting sqref="D929">
    <cfRule type="duplicateValues" dxfId="68" priority="61"/>
  </conditionalFormatting>
  <conditionalFormatting sqref="D929">
    <cfRule type="duplicateValues" dxfId="67" priority="62"/>
  </conditionalFormatting>
  <conditionalFormatting sqref="E929">
    <cfRule type="duplicateValues" dxfId="66" priority="63"/>
  </conditionalFormatting>
  <conditionalFormatting sqref="E1139">
    <cfRule type="duplicateValues" dxfId="65" priority="55"/>
  </conditionalFormatting>
  <conditionalFormatting sqref="A1139">
    <cfRule type="duplicateValues" dxfId="64" priority="54"/>
  </conditionalFormatting>
  <conditionalFormatting sqref="D1139">
    <cfRule type="duplicateValues" dxfId="63" priority="56"/>
  </conditionalFormatting>
  <conditionalFormatting sqref="D1139">
    <cfRule type="duplicateValues" dxfId="62" priority="57"/>
  </conditionalFormatting>
  <conditionalFormatting sqref="E1139">
    <cfRule type="duplicateValues" dxfId="61" priority="58"/>
  </conditionalFormatting>
  <conditionalFormatting sqref="E1143">
    <cfRule type="duplicateValues" dxfId="60" priority="50"/>
  </conditionalFormatting>
  <conditionalFormatting sqref="A1143">
    <cfRule type="duplicateValues" dxfId="59" priority="49"/>
  </conditionalFormatting>
  <conditionalFormatting sqref="D1143">
    <cfRule type="duplicateValues" dxfId="58" priority="51"/>
  </conditionalFormatting>
  <conditionalFormatting sqref="D1143">
    <cfRule type="duplicateValues" dxfId="57" priority="52"/>
  </conditionalFormatting>
  <conditionalFormatting sqref="E1143">
    <cfRule type="duplicateValues" dxfId="56" priority="53"/>
  </conditionalFormatting>
  <conditionalFormatting sqref="E1181:E1182">
    <cfRule type="duplicateValues" dxfId="55" priority="45"/>
  </conditionalFormatting>
  <conditionalFormatting sqref="A1181:A1182">
    <cfRule type="duplicateValues" dxfId="54" priority="44"/>
  </conditionalFormatting>
  <conditionalFormatting sqref="D1181:D1182">
    <cfRule type="duplicateValues" dxfId="53" priority="46"/>
  </conditionalFormatting>
  <conditionalFormatting sqref="D1181:D1182">
    <cfRule type="duplicateValues" dxfId="52" priority="47"/>
  </conditionalFormatting>
  <conditionalFormatting sqref="E1181:E1182">
    <cfRule type="duplicateValues" dxfId="51" priority="48"/>
  </conditionalFormatting>
  <conditionalFormatting sqref="E1195">
    <cfRule type="duplicateValues" dxfId="50" priority="40"/>
  </conditionalFormatting>
  <conditionalFormatting sqref="A1195">
    <cfRule type="duplicateValues" dxfId="49" priority="39"/>
  </conditionalFormatting>
  <conditionalFormatting sqref="D1195">
    <cfRule type="duplicateValues" dxfId="48" priority="41"/>
  </conditionalFormatting>
  <conditionalFormatting sqref="D1195">
    <cfRule type="duplicateValues" dxfId="47" priority="42"/>
  </conditionalFormatting>
  <conditionalFormatting sqref="E1195">
    <cfRule type="duplicateValues" dxfId="46" priority="43"/>
  </conditionalFormatting>
  <conditionalFormatting sqref="E1202">
    <cfRule type="duplicateValues" dxfId="45" priority="35"/>
  </conditionalFormatting>
  <conditionalFormatting sqref="A1202">
    <cfRule type="duplicateValues" dxfId="44" priority="34"/>
  </conditionalFormatting>
  <conditionalFormatting sqref="D1202">
    <cfRule type="duplicateValues" dxfId="43" priority="36"/>
  </conditionalFormatting>
  <conditionalFormatting sqref="D1202">
    <cfRule type="duplicateValues" dxfId="42" priority="37"/>
  </conditionalFormatting>
  <conditionalFormatting sqref="E1202">
    <cfRule type="duplicateValues" dxfId="41" priority="38"/>
  </conditionalFormatting>
  <conditionalFormatting sqref="E1209">
    <cfRule type="duplicateValues" dxfId="40" priority="30"/>
  </conditionalFormatting>
  <conditionalFormatting sqref="A1209">
    <cfRule type="duplicateValues" dxfId="39" priority="29"/>
  </conditionalFormatting>
  <conditionalFormatting sqref="D1209">
    <cfRule type="duplicateValues" dxfId="38" priority="31"/>
  </conditionalFormatting>
  <conditionalFormatting sqref="D1209">
    <cfRule type="duplicateValues" dxfId="37" priority="32"/>
  </conditionalFormatting>
  <conditionalFormatting sqref="E1209">
    <cfRule type="duplicateValues" dxfId="36" priority="33"/>
  </conditionalFormatting>
  <conditionalFormatting sqref="E1321:E1322">
    <cfRule type="duplicateValues" dxfId="35" priority="25"/>
  </conditionalFormatting>
  <conditionalFormatting sqref="A1321:A1322">
    <cfRule type="duplicateValues" dxfId="34" priority="24"/>
  </conditionalFormatting>
  <conditionalFormatting sqref="D1321:D1322">
    <cfRule type="duplicateValues" dxfId="33" priority="26"/>
  </conditionalFormatting>
  <conditionalFormatting sqref="D1321:D1322">
    <cfRule type="duplicateValues" dxfId="32" priority="27"/>
  </conditionalFormatting>
  <conditionalFormatting sqref="E1321:E1322">
    <cfRule type="duplicateValues" dxfId="31" priority="28"/>
  </conditionalFormatting>
  <conditionalFormatting sqref="E1350">
    <cfRule type="duplicateValues" dxfId="30" priority="20"/>
  </conditionalFormatting>
  <conditionalFormatting sqref="A1350">
    <cfRule type="duplicateValues" dxfId="29" priority="19"/>
  </conditionalFormatting>
  <conditionalFormatting sqref="D1350">
    <cfRule type="duplicateValues" dxfId="28" priority="21"/>
  </conditionalFormatting>
  <conditionalFormatting sqref="D1350">
    <cfRule type="duplicateValues" dxfId="27" priority="22"/>
  </conditionalFormatting>
  <conditionalFormatting sqref="E1350">
    <cfRule type="duplicateValues" dxfId="26" priority="23"/>
  </conditionalFormatting>
  <conditionalFormatting sqref="E115">
    <cfRule type="duplicateValues" dxfId="25" priority="14"/>
  </conditionalFormatting>
  <conditionalFormatting sqref="A115">
    <cfRule type="duplicateValues" dxfId="24" priority="15"/>
  </conditionalFormatting>
  <conditionalFormatting sqref="D115">
    <cfRule type="duplicateValues" dxfId="23" priority="16"/>
  </conditionalFormatting>
  <conditionalFormatting sqref="D115">
    <cfRule type="duplicateValues" dxfId="22" priority="17"/>
  </conditionalFormatting>
  <conditionalFormatting sqref="E115">
    <cfRule type="duplicateValues" dxfId="21" priority="18"/>
  </conditionalFormatting>
  <conditionalFormatting sqref="A1323:A1349 A1183:A1194 A139:A231 A435:A457 A461:A473 A1140:A1142 A1144:A1180 A1196:A1201 A1203:A1208 A1210:A1320 A475:A539 A107:A114 A116:A129 A541:A542 A592:A606 A233:A433 A544:A577 A579:A589 A1:A105 A694:A883 A609:A691 A889:A928 A930:A1138 A131:A137 A1351:A1635 A1638:A1643 A1648 A1818:A1822 A1650:A1655 A1657:A1677 A1679:A1682 A1684:A1695 A1697:A1699 A1701:A1704 A1707:A1709 A1711:A1732 A1734:A1735 A1737:A1755 A1758:A1807 A1809:A1816 A1824:A1048576">
    <cfRule type="duplicateValues" dxfId="20" priority="1409"/>
  </conditionalFormatting>
  <conditionalFormatting sqref="D2182:D1048576 D1:D83 D131:D137 D2154:D2176 D139:D231 D435:D457 D461:D473 D475:D525 D1140:D1142 D1144:D1180 D1183:D1194 D1196:D1201 D1203:D1208 D1210:D1320 D1323:D1349 D1351:D1635 D527:D539 D107:D114 D116:D117 D541:D542 D592:D606 D233:D433 D544:D577 D579:D589 D100:D105 D694:D883 D609:D691 D2119:D2151 D889:D928 D930:D1138 D1638:D1643 D1648 D1818:D1822 D1650:D1655 D1657:D1677 D1679:D1682 D1684:D1695 D1697:D1699 D1701:D1704 D1707:D1709 D1711:D1732 D1734:D1735 D1737:D1755 D1758:D1807 D1809:D1816 D1824:D2117">
    <cfRule type="duplicateValues" dxfId="19" priority="1558"/>
  </conditionalFormatting>
  <conditionalFormatting sqref="D2154:D1048576 D1:D83 D131:D137 D139:D231 D435:D457 D461:D473 D1140:D1142 D1144:D1180 D1183:D1194 D1196:D1201 D1203:D1208 D1210:D1320 D1323:D1349 D1351:D1635 D475:D539 D107:D114 D116:D117 D541:D542 D592:D606 D233:D433 D544:D577 D579:D589 D100:D105 D694:D883 D609:D691 D2119:D2151 D889:D928 D930:D1138 D1638:D1643 D1648 D1818:D1822 D1650:D1655 D1657:D1677 D1679:D1682 D1684:D1695 D1697:D1699 D1701:D1704 D1707:D1709 D1711:D1732 D1734:D1735 D1737:D1755 D1758:D1807 D1809:D1816 D1824:D2117">
    <cfRule type="duplicateValues" dxfId="18" priority="1590"/>
  </conditionalFormatting>
  <conditionalFormatting sqref="E2112">
    <cfRule type="duplicateValues" dxfId="17" priority="2253"/>
  </conditionalFormatting>
  <conditionalFormatting sqref="E2177">
    <cfRule type="duplicateValues" dxfId="16" priority="2254"/>
  </conditionalFormatting>
  <conditionalFormatting sqref="E2178">
    <cfRule type="duplicateValues" dxfId="15" priority="2255"/>
  </conditionalFormatting>
  <conditionalFormatting sqref="E2179:E2180">
    <cfRule type="duplicateValues" dxfId="14" priority="2256"/>
  </conditionalFormatting>
  <conditionalFormatting sqref="E2118">
    <cfRule type="duplicateValues" dxfId="13" priority="2257"/>
  </conditionalFormatting>
  <conditionalFormatting sqref="E2169:E2170">
    <cfRule type="duplicateValues" dxfId="12" priority="2259"/>
  </conditionalFormatting>
  <conditionalFormatting sqref="E2182:E1048576 E2171:E2176 E1439:E1576 E1578:E1631 E131:E137 E139:E231 E435:E457 E461:E473 E475:E525 E1140:E1142 E1144:E1180 E1183:E1194 E1196:E1201 E1203:E1208 E1210:E1320 E1323:E1349 E1351:E1436 E1633:E1635 E527:E539 E107:E114 E116:E117 E541:E542 E592:E606 E233:E433 E544:E577 E579:E589 E100:E105 E694:E883 E609:E691 E2119:E2168 E889:E928 E930:E1138 E1:E83 E1638:E1643 E1648 E1818:E1822 E1650:E1655 E1657:E1677 E1679:E1682 E1684:E1695 E1697:E1699 E1701:E1704 E1707:E1709 E1711:E1732 E1734:E1735 E1737:E1755 E1758:E1807 E1809:E1816 E1824:E2111">
    <cfRule type="duplicateValues" dxfId="11" priority="2262"/>
  </conditionalFormatting>
  <conditionalFormatting sqref="E2182:E1048576 E2171:E2176 E1439:E1631 E131:E137 E139:E231 E435:E457 E461:E473 E475:E525 E1140:E1142 E1144:E1180 E1183:E1194 E1196:E1201 E1203:E1208 E1210:E1320 E1323:E1349 E1351:E1436 E1633:E1635 E527:E539 E107:E114 E116:E117 E541:E542 E592:E606 E233:E433 E544:E577 E579:E589 E100:E105 E694:E883 E609:E691 E2119:E2168 E889:E928 E930:E1138 E1:E83 E1638:E1643 E1648 E1818:E1822 E1650:E1655 E1657:E1677 E1679:E1682 E1684:E1695 E1697:E1699 E1701:E1704 E1707:E1709 E1711:E1732 E1734:E1735 E1737:E1755 E1758:E1807 E1809:E1816 E1824:E2117">
    <cfRule type="duplicateValues" dxfId="10" priority="2297"/>
  </conditionalFormatting>
  <conditionalFormatting sqref="A1817">
    <cfRule type="duplicateValues" dxfId="9" priority="1"/>
  </conditionalFormatting>
  <conditionalFormatting sqref="D1817">
    <cfRule type="duplicateValues" dxfId="8" priority="2"/>
  </conditionalFormatting>
  <conditionalFormatting sqref="D1817">
    <cfRule type="duplicateValues" dxfId="7" priority="3"/>
  </conditionalFormatting>
  <conditionalFormatting sqref="E1817">
    <cfRule type="duplicateValues" dxfId="6" priority="4"/>
  </conditionalFormatting>
  <conditionalFormatting sqref="E1817">
    <cfRule type="duplicateValues" dxfId="5" priority="5"/>
  </conditionalFormatting>
  <conditionalFormatting sqref="D1733 D1705 D1678 D1637 D1683 D1696 D1700 D1646:D1647 D1656">
    <cfRule type="duplicateValues" dxfId="4" priority="3121"/>
  </conditionalFormatting>
  <conditionalFormatting sqref="E1733 E1705 E1678 E1637 E1683 E1696 E1700 E1646:E1647 E1656">
    <cfRule type="duplicateValues" dxfId="3" priority="3129"/>
  </conditionalFormatting>
  <conditionalFormatting sqref="D1823 D1808 D1736 D1756:D1757 D1706 D1710 D1649 D1644:D1645 D1636">
    <cfRule type="duplicateValues" dxfId="2" priority="4042"/>
  </conditionalFormatting>
  <conditionalFormatting sqref="E1823 E1808 E1736 E1756:E1757 E1706 E1710 E1649 E1644:E1645 E1636">
    <cfRule type="duplicateValues" dxfId="1" priority="4051"/>
  </conditionalFormatting>
  <conditionalFormatting sqref="E2113:E2117">
    <cfRule type="duplicateValues" dxfId="0" priority="4185"/>
  </conditionalFormatting>
  <hyperlinks>
    <hyperlink ref="J6" r:id="rId1" display="http://www.biotechusa.com/produktsiya/"/>
    <hyperlink ref="J1356" r:id="rId2"/>
    <hyperlink ref="J835" r:id="rId3"/>
  </hyperlinks>
  <pageMargins left="0.75" right="0.75" top="1" bottom="1" header="0.5" footer="0.5"/>
  <pageSetup paperSize="9" orientation="landscape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5" sqref="M25"/>
    </sheetView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3" sqref="C23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2013-05-21T10:03:41Z</dcterms:created>
  <dcterms:modified xsi:type="dcterms:W3CDTF">2026-09-03T12:10:29Z</dcterms:modified>
</cp:coreProperties>
</file>